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195" windowWidth="26265" windowHeight="8670" activeTab="1"/>
  </bookViews>
  <sheets>
    <sheet name="Wochensummen" sheetId="4" r:id="rId1"/>
    <sheet name="Täglich pro Woche" sheetId="5" r:id="rId2"/>
    <sheet name="Einzelnachweis 12.12.2018" sheetId="7" r:id="rId3"/>
    <sheet name="Einzelnachweis 13.12.2018" sheetId="8" r:id="rId4"/>
    <sheet name="Einzelnachweis 14.12.2018" sheetId="9" r:id="rId5"/>
  </sheets>
  <externalReferences>
    <externalReference r:id="rId8"/>
  </externalReferences>
  <definedNames/>
  <calcPr calcId="152511"/>
</workbook>
</file>

<file path=xl/sharedStrings.xml><?xml version="1.0" encoding="utf-8"?>
<sst xmlns="http://schemas.openxmlformats.org/spreadsheetml/2006/main" count="461" uniqueCount="121">
  <si>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</si>
  <si>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</si>
  <si>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</si>
  <si>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</si>
  <si>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</si>
  <si>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</si>
  <si>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</si>
  <si>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</si>
  <si>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</si>
  <si>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Summe Rückauf total:</t>
  </si>
  <si>
    <t>Grundkapital (Stück)</t>
  </si>
  <si>
    <t>MLP SE</t>
  </si>
  <si>
    <t>bisher zurückgekauft EURO:</t>
  </si>
  <si>
    <t>offener Rückkauf EURO max.:</t>
  </si>
  <si>
    <t>offene Stückzahl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</si>
  <si>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</si>
  <si>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</si>
  <si>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</si>
  <si>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</si>
  <si>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</si>
  <si>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</si>
  <si>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</si>
  <si>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</si>
  <si>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Aktienrückkauf total am 14.12.2018</t>
  </si>
  <si>
    <t>Aktienrückkauf total am 13.12.2018</t>
  </si>
  <si>
    <t>Aktienrückkauf total am 12.12.2018</t>
  </si>
  <si>
    <t>09:37:53.637</t>
  </si>
  <si>
    <t>09:39:41.316</t>
  </si>
  <si>
    <t>09:42:03.511</t>
  </si>
  <si>
    <t>09:42:03.533</t>
  </si>
  <si>
    <t>10:18:24.485</t>
  </si>
  <si>
    <t>10:25:48.070</t>
  </si>
  <si>
    <t>10:30:45.257</t>
  </si>
  <si>
    <t>11:25:35.138</t>
  </si>
  <si>
    <t>11:47:04.382</t>
  </si>
  <si>
    <t>11:47:04.397</t>
  </si>
  <si>
    <t>11:53:42.332</t>
  </si>
  <si>
    <t>11:53:42.348</t>
  </si>
  <si>
    <t>11:54:10.197</t>
  </si>
  <si>
    <t>13:05:03.359</t>
  </si>
  <si>
    <t>13:29:47.809</t>
  </si>
  <si>
    <t>13:39:20.967</t>
  </si>
  <si>
    <t>13:39:21.498</t>
  </si>
  <si>
    <t>13:51:04.316</t>
  </si>
  <si>
    <t>13:51:04.358</t>
  </si>
  <si>
    <t>14:07:51.377</t>
  </si>
  <si>
    <t>14:08:14.899</t>
  </si>
  <si>
    <t>14:09:50.414</t>
  </si>
  <si>
    <t>14:09:50.434</t>
  </si>
  <si>
    <t>14:09:50.449</t>
  </si>
  <si>
    <t>14:52:01.235</t>
  </si>
  <si>
    <t>14:52:01.245</t>
  </si>
  <si>
    <t>14:53:21.387</t>
  </si>
  <si>
    <t>15:25:28.025</t>
  </si>
  <si>
    <t>15:25:28.035</t>
  </si>
  <si>
    <t>15:36:11.603</t>
  </si>
  <si>
    <t>15:36:11.607</t>
  </si>
  <si>
    <t>15:36:11.617</t>
  </si>
  <si>
    <t>15:46:31.923</t>
  </si>
  <si>
    <t>Handelsdatum</t>
  </si>
  <si>
    <t>Handelszeit</t>
  </si>
  <si>
    <t>K</t>
  </si>
  <si>
    <t>08:07:05.050</t>
  </si>
  <si>
    <t>08:10:11.922</t>
  </si>
  <si>
    <t>08:23:52.603</t>
  </si>
  <si>
    <t>08:23:52.614</t>
  </si>
  <si>
    <t>09:04:49.975</t>
  </si>
  <si>
    <t>10:36:55.815</t>
  </si>
  <si>
    <t>12:03:58.310</t>
  </si>
  <si>
    <t>13:22:27.783</t>
  </si>
  <si>
    <t>13:25:08.552</t>
  </si>
  <si>
    <t>13:50:13.921</t>
  </si>
  <si>
    <t>14:12:57.430</t>
  </si>
  <si>
    <t>14:12:57.440</t>
  </si>
  <si>
    <t>14:14:34.240</t>
  </si>
  <si>
    <t>14:22:28.927</t>
  </si>
  <si>
    <t>14:39:46.690</t>
  </si>
  <si>
    <t>14:47:46.334</t>
  </si>
  <si>
    <t>15:02:19.279</t>
  </si>
  <si>
    <t>15:18:02.811</t>
  </si>
  <si>
    <t>15:40:11.971</t>
  </si>
  <si>
    <t>15:55:34.296</t>
  </si>
  <si>
    <t>15:56:43.059</t>
  </si>
  <si>
    <t>15:57:30.882</t>
  </si>
  <si>
    <t>15:57:36.326</t>
  </si>
  <si>
    <t>16:04:37.364</t>
  </si>
  <si>
    <t>16:06:05.464</t>
  </si>
  <si>
    <t>16:06:08.820</t>
  </si>
  <si>
    <t>16:12:08.495</t>
  </si>
  <si>
    <t>16:13:50.448</t>
  </si>
  <si>
    <t>16:16:25.299</t>
  </si>
  <si>
    <t>16:17:42.622</t>
  </si>
  <si>
    <t>08:03:48.447</t>
  </si>
  <si>
    <t>08:04:27.052</t>
  </si>
  <si>
    <t>08:09:42.779</t>
  </si>
  <si>
    <t>08:13:11.171</t>
  </si>
  <si>
    <t>08:13:14.227</t>
  </si>
  <si>
    <t>08:22:53.350</t>
  </si>
  <si>
    <t>08:35:38.631</t>
  </si>
  <si>
    <t>08:43:51.327</t>
  </si>
  <si>
    <t>09:08:22.934</t>
  </si>
  <si>
    <t>09:52:15.566</t>
  </si>
  <si>
    <t>10:36:52.671</t>
  </si>
  <si>
    <t>10:36:52.795</t>
  </si>
  <si>
    <t>11:16:15.461</t>
  </si>
  <si>
    <t>11:22:04.677</t>
  </si>
  <si>
    <t>12:03:05.299</t>
  </si>
  <si>
    <t>12:03:41.839</t>
  </si>
  <si>
    <t>12:14:50.264</t>
  </si>
  <si>
    <t>12:17:06.452</t>
  </si>
  <si>
    <t>12:18:53.092</t>
  </si>
  <si>
    <t>12:44:50.809</t>
  </si>
  <si>
    <t>12:45:21.458</t>
  </si>
  <si>
    <t>13:00:09.003</t>
  </si>
  <si>
    <t>13:11:59.849</t>
  </si>
  <si>
    <t>13:23:47.076</t>
  </si>
  <si>
    <t>Wochensumme:</t>
  </si>
  <si>
    <t xml:space="preserve">Zeitraum: </t>
  </si>
  <si>
    <r>
      <t xml:space="preserve">Zeitraum 12.12.2018 bis </t>
    </r>
    <r>
      <rPr>
        <b/>
        <sz val="11"/>
        <rFont val="Calibri"/>
        <family val="2"/>
        <scheme val="minor"/>
      </rPr>
      <t xml:space="preserve">14.12.2018 </t>
    </r>
  </si>
  <si>
    <t>12.12.2018 - 14.12.2018</t>
  </si>
  <si>
    <t>12.12.2018 bis 14.12.2018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</si>
</sst>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0.0000"/>
    <numFmt numFmtId="167" formatCode="0.000"/>
    <numFmt numFmtId="168" formatCode="#,##0.00000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164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0" fillId="36" borderId="14" xfId="0" applyFill="1" applyBorder="1"/>
    <xf numFmtId="0" fontId="0" fillId="9" borderId="14" xfId="0" applyFill="1" applyBorder="1"/>
    <xf numFmtId="14" fontId="0" fillId="5" borderId="14" xfId="0" applyNumberFormat="1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0" fontId="2" fillId="5" borderId="17" xfId="0" applyFont="1" applyFill="1" applyBorder="1"/>
    <xf numFmtId="3" fontId="2" fillId="37" borderId="0" xfId="0" applyNumberFormat="1" applyFont="1" applyFill="1" applyAlignment="1">
      <alignment horizontal="left"/>
    </xf>
    <xf numFmtId="3" fontId="25" fillId="9" borderId="14" xfId="0" applyNumberFormat="1" applyFont="1" applyFill="1" applyBorder="1"/>
    <xf numFmtId="4" fontId="25" fillId="9" borderId="14" xfId="0" applyNumberFormat="1" applyFont="1" applyFill="1" applyBorder="1"/>
    <xf numFmtId="10" fontId="25" fillId="5" borderId="18" xfId="0" applyNumberFormat="1" applyFont="1" applyFill="1" applyBorder="1" applyAlignment="1">
      <alignment horizontal="center"/>
    </xf>
    <xf numFmtId="3" fontId="26" fillId="5" borderId="17" xfId="0" applyNumberFormat="1" applyFont="1" applyFill="1" applyBorder="1"/>
    <xf numFmtId="4" fontId="26" fillId="5" borderId="17" xfId="0" applyNumberFormat="1" applyFont="1" applyFill="1" applyBorder="1"/>
    <xf numFmtId="10" fontId="26" fillId="5" borderId="17" xfId="0" applyNumberFormat="1" applyFont="1" applyFill="1" applyBorder="1" applyAlignment="1">
      <alignment horizontal="center"/>
    </xf>
    <xf numFmtId="3" fontId="25" fillId="5" borderId="14" xfId="0" applyNumberFormat="1" applyFont="1" applyFill="1" applyBorder="1" applyAlignment="1">
      <alignment horizontal="center"/>
    </xf>
    <xf numFmtId="0" fontId="25" fillId="5" borderId="14" xfId="0" applyFont="1" applyFill="1" applyBorder="1"/>
    <xf numFmtId="4" fontId="25" fillId="5" borderId="14" xfId="0" applyNumberFormat="1" applyFont="1" applyFill="1" applyBorder="1"/>
    <xf numFmtId="3" fontId="0" fillId="36" borderId="14" xfId="0" applyNumberFormat="1" applyFill="1" applyBorder="1"/>
    <xf numFmtId="0" fontId="25" fillId="9" borderId="14" xfId="0" applyNumberFormat="1" applyFont="1" applyFill="1" applyBorder="1"/>
    <xf numFmtId="14" fontId="2" fillId="5" borderId="16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3" fontId="2" fillId="5" borderId="17" xfId="0" applyNumberFormat="1" applyFont="1" applyFill="1" applyBorder="1" applyAlignment="1">
      <alignment horizontal="center"/>
    </xf>
    <xf numFmtId="3" fontId="27" fillId="5" borderId="17" xfId="0" applyNumberFormat="1" applyFont="1" applyFill="1" applyBorder="1" applyAlignment="1">
      <alignment horizontal="center"/>
    </xf>
    <xf numFmtId="166" fontId="2" fillId="5" borderId="17" xfId="0" applyNumberFormat="1" applyFon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14" fontId="0" fillId="5" borderId="14" xfId="0" applyNumberForma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3" fontId="28" fillId="5" borderId="14" xfId="21" applyNumberFormat="1" applyFont="1" applyFill="1" applyBorder="1" applyAlignment="1">
      <alignment horizontal="center" wrapText="1"/>
      <protection/>
    </xf>
    <xf numFmtId="0" fontId="0" fillId="5" borderId="14" xfId="0" applyNumberFormat="1" applyFill="1" applyBorder="1" applyAlignment="1">
      <alignment horizontal="right"/>
    </xf>
    <xf numFmtId="0" fontId="0" fillId="5" borderId="14" xfId="0" applyFill="1" applyBorder="1" applyAlignment="1">
      <alignment horizontal="right"/>
    </xf>
    <xf numFmtId="3" fontId="28" fillId="5" borderId="14" xfId="21" applyNumberFormat="1" applyFont="1" applyFill="1" applyBorder="1" applyAlignment="1">
      <alignment horizontal="right" wrapText="1"/>
      <protection/>
    </xf>
    <xf numFmtId="0" fontId="28" fillId="5" borderId="14" xfId="21" applyNumberFormat="1" applyFont="1" applyFill="1" applyBorder="1" applyAlignment="1">
      <alignment wrapText="1"/>
      <protection/>
    </xf>
    <xf numFmtId="167" fontId="0" fillId="5" borderId="14" xfId="0" applyNumberFormat="1" applyFill="1" applyBorder="1" applyAlignment="1">
      <alignment horizontal="right"/>
    </xf>
    <xf numFmtId="3" fontId="0" fillId="5" borderId="14" xfId="0" applyNumberFormat="1" applyFill="1" applyBorder="1" applyAlignment="1">
      <alignment horizontal="right"/>
    </xf>
    <xf numFmtId="168" fontId="26" fillId="5" borderId="17" xfId="0" applyNumberFormat="1" applyFont="1" applyFill="1" applyBorder="1"/>
    <xf numFmtId="3" fontId="26" fillId="5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ina\Desktop\2018%2012%2014%20MLP%20BaFin%20Meldung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utsch BaFin"/>
      <sheetName val="Deutsch"/>
      <sheetName val="Progress"/>
      <sheetName val="Exec"/>
    </sheetNames>
    <sheetDataSet>
      <sheetData sheetId="0">
        <row r="3">
          <cell r="H3" t="str">
            <v>4.19</v>
          </cell>
        </row>
        <row r="4">
          <cell r="H4" t="str">
            <v>4.20</v>
          </cell>
        </row>
        <row r="5">
          <cell r="H5" t="str">
            <v>4.20</v>
          </cell>
        </row>
        <row r="6">
          <cell r="H6" t="str">
            <v>4.20</v>
          </cell>
        </row>
        <row r="7">
          <cell r="H7" t="str">
            <v>4.215</v>
          </cell>
        </row>
        <row r="8">
          <cell r="H8" t="str">
            <v>4.215</v>
          </cell>
        </row>
        <row r="9">
          <cell r="H9" t="str">
            <v>4.215</v>
          </cell>
        </row>
        <row r="10">
          <cell r="H10" t="str">
            <v>4.215</v>
          </cell>
        </row>
        <row r="11">
          <cell r="H11" t="str">
            <v>4.21</v>
          </cell>
        </row>
        <row r="12">
          <cell r="H12" t="str">
            <v>4.20</v>
          </cell>
        </row>
        <row r="13">
          <cell r="H13" t="str">
            <v>4.20</v>
          </cell>
        </row>
        <row r="14">
          <cell r="H14" t="str">
            <v>4.20</v>
          </cell>
        </row>
        <row r="15">
          <cell r="H15" t="str">
            <v>4.20</v>
          </cell>
        </row>
        <row r="16">
          <cell r="H16" t="str">
            <v>4.20</v>
          </cell>
        </row>
        <row r="17">
          <cell r="H17" t="str">
            <v>4.19</v>
          </cell>
        </row>
        <row r="18">
          <cell r="H18" t="str">
            <v>4.19</v>
          </cell>
        </row>
        <row r="19">
          <cell r="H19" t="str">
            <v>4.19</v>
          </cell>
        </row>
        <row r="20">
          <cell r="H20" t="str">
            <v>4.20</v>
          </cell>
        </row>
        <row r="21">
          <cell r="H21" t="str">
            <v>4.20</v>
          </cell>
        </row>
        <row r="22">
          <cell r="H22" t="str">
            <v>4.205</v>
          </cell>
        </row>
        <row r="23">
          <cell r="H23" t="str">
            <v>4.205</v>
          </cell>
        </row>
        <row r="24">
          <cell r="H24" t="str">
            <v>4.215</v>
          </cell>
        </row>
        <row r="25">
          <cell r="H25" t="str">
            <v>4.215</v>
          </cell>
        </row>
        <row r="26">
          <cell r="H26" t="str">
            <v>4.205</v>
          </cell>
        </row>
        <row r="27">
          <cell r="H27" t="str">
            <v>4.205</v>
          </cell>
        </row>
        <row r="28">
          <cell r="H28" t="str">
            <v>4.205</v>
          </cell>
        </row>
        <row r="29">
          <cell r="H29" t="str">
            <v>4.275</v>
          </cell>
        </row>
        <row r="30">
          <cell r="H30" t="str">
            <v>4.275</v>
          </cell>
        </row>
        <row r="31">
          <cell r="H31" t="str">
            <v>4.275</v>
          </cell>
        </row>
        <row r="32">
          <cell r="H32" t="str">
            <v>4.28</v>
          </cell>
        </row>
        <row r="33">
          <cell r="H33" t="str">
            <v>4.295</v>
          </cell>
        </row>
        <row r="34">
          <cell r="H34" t="str">
            <v>4.295</v>
          </cell>
        </row>
        <row r="35">
          <cell r="H35" t="str">
            <v>4.30</v>
          </cell>
        </row>
        <row r="36">
          <cell r="H36" t="str">
            <v>4.30</v>
          </cell>
        </row>
        <row r="37">
          <cell r="H37" t="str">
            <v>4.30</v>
          </cell>
        </row>
        <row r="38">
          <cell r="H38" t="str">
            <v>4.30</v>
          </cell>
        </row>
        <row r="39">
          <cell r="H39" t="str">
            <v>4.29</v>
          </cell>
        </row>
        <row r="40">
          <cell r="H40" t="str">
            <v>4.235</v>
          </cell>
        </row>
        <row r="41">
          <cell r="H41" t="str">
            <v>4.20</v>
          </cell>
        </row>
        <row r="42">
          <cell r="H42" t="str">
            <v>4.225</v>
          </cell>
        </row>
        <row r="43">
          <cell r="H43" t="str">
            <v>4.225</v>
          </cell>
        </row>
        <row r="44">
          <cell r="H44" t="str">
            <v>4.225</v>
          </cell>
        </row>
        <row r="45">
          <cell r="H45" t="str">
            <v>4.25</v>
          </cell>
        </row>
        <row r="46">
          <cell r="H46" t="str">
            <v>4.26</v>
          </cell>
        </row>
        <row r="47">
          <cell r="H47" t="str">
            <v>4.30</v>
          </cell>
        </row>
        <row r="48">
          <cell r="H48" t="str">
            <v>4.30</v>
          </cell>
        </row>
        <row r="49">
          <cell r="H49" t="str">
            <v>4.30</v>
          </cell>
        </row>
        <row r="50">
          <cell r="H50" t="str">
            <v>4.30</v>
          </cell>
        </row>
        <row r="51">
          <cell r="H51" t="str">
            <v>4.32</v>
          </cell>
        </row>
        <row r="52">
          <cell r="H52" t="str">
            <v>4.32</v>
          </cell>
        </row>
        <row r="53">
          <cell r="H53" t="str">
            <v>4.32</v>
          </cell>
        </row>
        <row r="54">
          <cell r="H54" t="str">
            <v>4.30</v>
          </cell>
        </row>
        <row r="55">
          <cell r="H55" t="str">
            <v>4.32</v>
          </cell>
        </row>
        <row r="56">
          <cell r="H56" t="str">
            <v>4.32</v>
          </cell>
        </row>
        <row r="57">
          <cell r="H57" t="str">
            <v>4.32</v>
          </cell>
        </row>
        <row r="58">
          <cell r="H58" t="str">
            <v>4.30</v>
          </cell>
        </row>
        <row r="59">
          <cell r="H59" t="str">
            <v>4.30</v>
          </cell>
        </row>
        <row r="60">
          <cell r="H60" t="str">
            <v>4.30</v>
          </cell>
        </row>
        <row r="61">
          <cell r="H61" t="str">
            <v>4.32</v>
          </cell>
        </row>
        <row r="62">
          <cell r="H62" t="str">
            <v>4.33</v>
          </cell>
        </row>
        <row r="63">
          <cell r="H63" t="str">
            <v>4.33</v>
          </cell>
        </row>
        <row r="64">
          <cell r="H64" t="str">
            <v>4.33</v>
          </cell>
        </row>
        <row r="65">
          <cell r="H65" t="str">
            <v>4.33</v>
          </cell>
        </row>
        <row r="66">
          <cell r="H66" t="str">
            <v>4.33</v>
          </cell>
        </row>
        <row r="67">
          <cell r="H67" t="str">
            <v>4.33</v>
          </cell>
        </row>
        <row r="68">
          <cell r="H68" t="str">
            <v>4.33</v>
          </cell>
        </row>
        <row r="69">
          <cell r="H69" t="str">
            <v>4.33</v>
          </cell>
        </row>
        <row r="70">
          <cell r="H70" t="str">
            <v>4.33</v>
          </cell>
        </row>
        <row r="71">
          <cell r="H71" t="str">
            <v>4.33</v>
          </cell>
        </row>
        <row r="72">
          <cell r="H72" t="str">
            <v>4.33</v>
          </cell>
        </row>
        <row r="73">
          <cell r="H73" t="str">
            <v>4.33</v>
          </cell>
        </row>
        <row r="74">
          <cell r="H74" t="str">
            <v>4.29</v>
          </cell>
        </row>
        <row r="75">
          <cell r="H75" t="str">
            <v>4.29</v>
          </cell>
        </row>
        <row r="76">
          <cell r="H76" t="str">
            <v>4.285</v>
          </cell>
        </row>
        <row r="77">
          <cell r="H77" t="str">
            <v>4.285</v>
          </cell>
        </row>
        <row r="78">
          <cell r="H78" t="str">
            <v>4.285</v>
          </cell>
        </row>
        <row r="79">
          <cell r="H79" t="str">
            <v>4.285</v>
          </cell>
        </row>
        <row r="80">
          <cell r="H80" t="str">
            <v>4.25</v>
          </cell>
        </row>
        <row r="81">
          <cell r="H81" t="str">
            <v>4.25</v>
          </cell>
        </row>
        <row r="82">
          <cell r="H82" t="str">
            <v>4.25</v>
          </cell>
        </row>
        <row r="83">
          <cell r="H83" t="str">
            <v>4.25</v>
          </cell>
        </row>
        <row r="84">
          <cell r="H84" t="str">
            <v>4.25</v>
          </cell>
        </row>
        <row r="85">
          <cell r="H85" t="str">
            <v>4.245</v>
          </cell>
        </row>
        <row r="86">
          <cell r="H86" t="str">
            <v>4.23</v>
          </cell>
        </row>
        <row r="87">
          <cell r="H87" t="str">
            <v>4.26</v>
          </cell>
        </row>
        <row r="88">
          <cell r="H88" t="str">
            <v>4.26</v>
          </cell>
        </row>
        <row r="89">
          <cell r="H89" t="str">
            <v>4.265</v>
          </cell>
        </row>
        <row r="90">
          <cell r="H90" t="str">
            <v>4.275</v>
          </cell>
        </row>
        <row r="91">
          <cell r="H91" t="str">
            <v>4.28</v>
          </cell>
        </row>
        <row r="92">
          <cell r="H92" t="str">
            <v>4.27</v>
          </cell>
        </row>
        <row r="93">
          <cell r="H93" t="str">
            <v>4.295</v>
          </cell>
        </row>
        <row r="94">
          <cell r="H94" t="str">
            <v>4.27</v>
          </cell>
        </row>
        <row r="95">
          <cell r="H95" t="str">
            <v>4.285</v>
          </cell>
        </row>
        <row r="96">
          <cell r="H96" t="str">
            <v>4.285</v>
          </cell>
        </row>
        <row r="97">
          <cell r="H97" t="str">
            <v>4.27</v>
          </cell>
        </row>
        <row r="98">
          <cell r="H98" t="str">
            <v>4.27</v>
          </cell>
        </row>
        <row r="99">
          <cell r="H99" t="str">
            <v>4.27</v>
          </cell>
        </row>
        <row r="100">
          <cell r="H100" t="str">
            <v>4.275</v>
          </cell>
        </row>
        <row r="101">
          <cell r="H101" t="str">
            <v>4.275</v>
          </cell>
        </row>
        <row r="102">
          <cell r="H102" t="str">
            <v>4.275</v>
          </cell>
        </row>
      </sheetData>
      <sheetData sheetId="1"/>
      <sheetData sheetId="2"/>
      <sheetData sheetId="3">
        <row r="4">
          <cell r="BJ4" t="str">
            <v>32=673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 topLeftCell="A1">
      <selection activeCell="A8" sqref="A8"/>
    </sheetView>
  </sheetViews>
  <sheetFormatPr defaultColWidth="11.421875" defaultRowHeight="15"/>
  <cols>
    <col min="1" max="1" width="21.0039062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</cols>
  <sheetData>
    <row r="1" spans="1:5" ht="15">
      <c r="A1" s="6" t="s">
        <v>4</v>
      </c>
      <c r="B1" s="6"/>
      <c r="C1" s="7" t="s">
        <v>7</v>
      </c>
      <c r="D1" s="8">
        <v>3000000</v>
      </c>
      <c r="E1" s="9">
        <f>D1/D1</f>
        <v>1</v>
      </c>
    </row>
    <row r="2" spans="1:5" ht="15">
      <c r="A2" s="6" t="s">
        <v>11</v>
      </c>
      <c r="B2" s="6"/>
      <c r="C2" s="7" t="s">
        <v>12</v>
      </c>
      <c r="D2" s="8">
        <f>D8</f>
        <v>324127.20008</v>
      </c>
      <c r="E2" s="9">
        <f>D2/D1</f>
        <v>0.10804240002666667</v>
      </c>
    </row>
    <row r="3" spans="1:5" ht="15">
      <c r="A3" s="6" t="s">
        <v>5</v>
      </c>
      <c r="B3" s="6" t="s">
        <v>6</v>
      </c>
      <c r="C3" s="7" t="s">
        <v>13</v>
      </c>
      <c r="D3" s="8">
        <f>D1-D2</f>
        <v>2675872.79992</v>
      </c>
      <c r="E3" s="9">
        <f>D3/D1</f>
        <v>0.8919575999733333</v>
      </c>
    </row>
    <row r="4" spans="1:5" ht="15">
      <c r="A4" s="6" t="s">
        <v>10</v>
      </c>
      <c r="B4" s="12">
        <v>109334686</v>
      </c>
      <c r="C4" s="2" t="s">
        <v>14</v>
      </c>
      <c r="D4" s="22">
        <f>800000-B21</f>
        <v>800000</v>
      </c>
      <c r="E4" s="9">
        <f>D4/800000</f>
        <v>1</v>
      </c>
    </row>
    <row r="5" spans="1:2" ht="15">
      <c r="A5" s="6" t="s">
        <v>118</v>
      </c>
      <c r="B5" s="12"/>
    </row>
    <row r="6" ht="15.75" thickBot="1"/>
    <row r="7" spans="1:5" ht="15.75" thickBot="1">
      <c r="A7" s="2" t="s">
        <v>0</v>
      </c>
      <c r="B7" s="2" t="s">
        <v>1</v>
      </c>
      <c r="C7" s="2" t="s">
        <v>3</v>
      </c>
      <c r="D7" s="2" t="s">
        <v>2</v>
      </c>
      <c r="E7" s="10" t="s">
        <v>8</v>
      </c>
    </row>
    <row r="8" spans="1:5" ht="15">
      <c r="A8" s="3" t="s">
        <v>119</v>
      </c>
      <c r="B8" s="13">
        <f>SUM('Täglich pro Woche'!B8:B10)</f>
        <v>76000</v>
      </c>
      <c r="C8" s="23">
        <f>'Täglich pro Woche'!C12</f>
        <v>4.26483158</v>
      </c>
      <c r="D8" s="14">
        <f>B8*C8</f>
        <v>324127.20008</v>
      </c>
      <c r="E8" s="15">
        <f>B8/B4</f>
        <v>0.0006951133513110378</v>
      </c>
    </row>
    <row r="9" s="1" customFormat="1" ht="15.75" thickBot="1"/>
    <row r="10" spans="1:5" s="1" customFormat="1" ht="15.75" thickBot="1">
      <c r="A10" s="11" t="s">
        <v>9</v>
      </c>
      <c r="B10" s="16">
        <f>B8</f>
        <v>76000</v>
      </c>
      <c r="C10" s="42">
        <f>D10/B10</f>
        <v>4.26483158</v>
      </c>
      <c r="D10" s="17">
        <f>D8</f>
        <v>324127.20008</v>
      </c>
      <c r="E10" s="18">
        <f>E8</f>
        <v>0.0006951133513110378</v>
      </c>
    </row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spans="1:5" ht="15">
      <c r="A26" s="1"/>
      <c r="B26" s="1"/>
      <c r="C26" s="1"/>
      <c r="D26" s="1"/>
      <c r="E26" s="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 topLeftCell="A1">
      <selection activeCell="B18" sqref="B18"/>
    </sheetView>
  </sheetViews>
  <sheetFormatPr defaultColWidth="11.421875" defaultRowHeight="15"/>
  <cols>
    <col min="1" max="1" width="26.57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6" t="s">
        <v>4</v>
      </c>
      <c r="B1" s="6"/>
    </row>
    <row r="2" spans="1:2" ht="15">
      <c r="A2" s="6" t="s">
        <v>11</v>
      </c>
      <c r="B2" s="6"/>
    </row>
    <row r="3" spans="1:2" ht="15">
      <c r="A3" s="6" t="s">
        <v>5</v>
      </c>
      <c r="B3" s="6" t="s">
        <v>6</v>
      </c>
    </row>
    <row r="4" spans="1:2" ht="15">
      <c r="A4" s="6" t="s">
        <v>117</v>
      </c>
      <c r="B4" s="5" t="s">
        <v>120</v>
      </c>
    </row>
    <row r="7" spans="1:4" ht="15">
      <c r="A7" s="2" t="s">
        <v>0</v>
      </c>
      <c r="B7" s="2" t="s">
        <v>1</v>
      </c>
      <c r="C7" s="2" t="s">
        <v>3</v>
      </c>
      <c r="D7" s="2" t="s">
        <v>2</v>
      </c>
    </row>
    <row r="8" spans="1:4" ht="15">
      <c r="A8" s="4">
        <v>43446</v>
      </c>
      <c r="B8" s="19">
        <v>26000</v>
      </c>
      <c r="C8" s="20">
        <v>4.2282</v>
      </c>
      <c r="D8" s="21">
        <f>ROUND(B8*C8,2)</f>
        <v>109933.2</v>
      </c>
    </row>
    <row r="9" spans="1:4" s="1" customFormat="1" ht="15">
      <c r="A9" s="4">
        <v>43447</v>
      </c>
      <c r="B9" s="19">
        <v>26000</v>
      </c>
      <c r="C9" s="20">
        <v>4.299</v>
      </c>
      <c r="D9" s="21">
        <f>ROUND(B9*C9,2)</f>
        <v>111774</v>
      </c>
    </row>
    <row r="10" spans="1:4" s="1" customFormat="1" ht="15">
      <c r="A10" s="4">
        <v>43448</v>
      </c>
      <c r="B10" s="19">
        <v>24000</v>
      </c>
      <c r="C10" s="20">
        <v>4.2675</v>
      </c>
      <c r="D10" s="21">
        <f aca="true" t="shared" si="0" ref="D10">ROUND(B10*C10,2)</f>
        <v>102420</v>
      </c>
    </row>
    <row r="11" s="1" customFormat="1" ht="15.75" thickBot="1">
      <c r="B11" s="44"/>
    </row>
    <row r="12" spans="1:4" s="1" customFormat="1" ht="15.75" thickBot="1">
      <c r="A12" s="11" t="s">
        <v>116</v>
      </c>
      <c r="B12" s="43">
        <f>SUM(B8:B10)</f>
        <v>76000</v>
      </c>
      <c r="C12" s="42">
        <f>ROUND(D12/B12,8)</f>
        <v>4.26483158</v>
      </c>
      <c r="D12" s="17">
        <f>SUM(D8:D10)</f>
        <v>324127.2</v>
      </c>
    </row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pans="1:5" ht="15">
      <c r="A58" s="1"/>
      <c r="B58" s="1"/>
      <c r="C58" s="1"/>
      <c r="D58" s="1"/>
      <c r="E58" s="1"/>
    </row>
    <row r="59" spans="2:5" ht="15">
      <c r="B59" s="1"/>
      <c r="C59" s="1"/>
      <c r="D59" s="1"/>
      <c r="E59" s="1"/>
    </row>
    <row r="60" spans="2:5" ht="15">
      <c r="B60" s="1"/>
      <c r="C60" s="1"/>
      <c r="D60" s="1"/>
      <c r="E60" s="1"/>
    </row>
    <row r="61" spans="2:5" ht="15">
      <c r="B61" s="1"/>
      <c r="C61" s="1"/>
      <c r="D61" s="1"/>
      <c r="E61" s="1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 topLeftCell="A1">
      <selection activeCell="E40" sqref="E40"/>
    </sheetView>
  </sheetViews>
  <sheetFormatPr defaultColWidth="11.421875" defaultRowHeight="15"/>
  <cols>
    <col min="1" max="1" width="32.28125" style="0" bestFit="1" customWidth="1"/>
    <col min="2" max="2" width="20.57421875" style="0" bestFit="1" customWidth="1"/>
    <col min="3" max="3" width="20.57421875" style="1" customWidth="1"/>
    <col min="4" max="4" width="18.28125" style="0" bestFit="1" customWidth="1"/>
  </cols>
  <sheetData>
    <row r="1" spans="1:9" ht="15.75" thickTop="1">
      <c r="A1" s="1"/>
      <c r="B1" s="29" t="s">
        <v>59</v>
      </c>
      <c r="C1" s="30" t="s">
        <v>60</v>
      </c>
      <c r="D1" s="31" t="s">
        <v>15</v>
      </c>
      <c r="E1" s="31" t="s">
        <v>16</v>
      </c>
      <c r="F1" s="31" t="s">
        <v>17</v>
      </c>
      <c r="G1" s="31" t="s">
        <v>18</v>
      </c>
      <c r="H1" s="32" t="s">
        <v>19</v>
      </c>
      <c r="I1" s="1"/>
    </row>
    <row r="2" spans="2:8" ht="15">
      <c r="B2" s="33">
        <v>43446</v>
      </c>
      <c r="C2" s="34" t="s">
        <v>26</v>
      </c>
      <c r="D2" s="35" t="s">
        <v>22</v>
      </c>
      <c r="E2" s="36">
        <v>456</v>
      </c>
      <c r="F2" s="37" t="str">
        <f>'[1]Deutsch BaFin'!H3</f>
        <v>4.19</v>
      </c>
      <c r="G2" s="34" t="s">
        <v>20</v>
      </c>
      <c r="H2" s="34" t="s">
        <v>21</v>
      </c>
    </row>
    <row r="3" spans="2:8" ht="15">
      <c r="B3" s="33">
        <v>43446</v>
      </c>
      <c r="C3" s="34" t="s">
        <v>27</v>
      </c>
      <c r="D3" s="35" t="s">
        <v>22</v>
      </c>
      <c r="E3" s="36">
        <v>1000</v>
      </c>
      <c r="F3" s="37" t="str">
        <f>'[1]Deutsch BaFin'!H4</f>
        <v>4.20</v>
      </c>
      <c r="G3" s="34" t="s">
        <v>20</v>
      </c>
      <c r="H3" s="34" t="s">
        <v>21</v>
      </c>
    </row>
    <row r="4" spans="2:8" ht="15">
      <c r="B4" s="33">
        <v>43446</v>
      </c>
      <c r="C4" s="34" t="s">
        <v>28</v>
      </c>
      <c r="D4" s="35" t="s">
        <v>22</v>
      </c>
      <c r="E4" s="36">
        <v>673</v>
      </c>
      <c r="F4" s="38" t="str">
        <f>'[1]Deutsch BaFin'!H5</f>
        <v>4.20</v>
      </c>
      <c r="G4" s="34" t="s">
        <v>20</v>
      </c>
      <c r="H4" s="34" t="s">
        <v>21</v>
      </c>
    </row>
    <row r="5" spans="2:8" ht="15">
      <c r="B5" s="33">
        <v>43446</v>
      </c>
      <c r="C5" s="34" t="s">
        <v>29</v>
      </c>
      <c r="D5" s="35" t="s">
        <v>22</v>
      </c>
      <c r="E5" s="36">
        <v>327</v>
      </c>
      <c r="F5" s="38" t="str">
        <f>'[1]Deutsch BaFin'!H6</f>
        <v>4.20</v>
      </c>
      <c r="G5" s="34" t="s">
        <v>20</v>
      </c>
      <c r="H5" s="34" t="s">
        <v>21</v>
      </c>
    </row>
    <row r="6" spans="2:8" ht="15">
      <c r="B6" s="33">
        <v>43446</v>
      </c>
      <c r="C6" s="34" t="s">
        <v>30</v>
      </c>
      <c r="D6" s="35" t="s">
        <v>22</v>
      </c>
      <c r="E6" s="36">
        <v>563</v>
      </c>
      <c r="F6" s="38" t="str">
        <f>'[1]Deutsch BaFin'!H7</f>
        <v>4.215</v>
      </c>
      <c r="G6" s="34" t="s">
        <v>20</v>
      </c>
      <c r="H6" s="34" t="s">
        <v>21</v>
      </c>
    </row>
    <row r="7" spans="2:8" ht="15">
      <c r="B7" s="33">
        <v>43446</v>
      </c>
      <c r="C7" s="34" t="s">
        <v>31</v>
      </c>
      <c r="D7" s="35" t="s">
        <v>22</v>
      </c>
      <c r="E7" s="36">
        <v>219</v>
      </c>
      <c r="F7" s="38" t="str">
        <f>'[1]Deutsch BaFin'!H8</f>
        <v>4.215</v>
      </c>
      <c r="G7" s="34" t="s">
        <v>20</v>
      </c>
      <c r="H7" s="34" t="s">
        <v>21</v>
      </c>
    </row>
    <row r="8" spans="2:8" ht="15">
      <c r="B8" s="33">
        <v>43446</v>
      </c>
      <c r="C8" s="34" t="s">
        <v>31</v>
      </c>
      <c r="D8" s="35" t="s">
        <v>22</v>
      </c>
      <c r="E8" s="36">
        <v>218</v>
      </c>
      <c r="F8" s="38" t="str">
        <f>'[1]Deutsch BaFin'!H9</f>
        <v>4.215</v>
      </c>
      <c r="G8" s="34" t="s">
        <v>20</v>
      </c>
      <c r="H8" s="34" t="s">
        <v>21</v>
      </c>
    </row>
    <row r="9" spans="2:8" ht="15">
      <c r="B9" s="33">
        <v>43446</v>
      </c>
      <c r="C9" s="34" t="s">
        <v>32</v>
      </c>
      <c r="D9" s="35" t="s">
        <v>22</v>
      </c>
      <c r="E9" s="36">
        <v>1000</v>
      </c>
      <c r="F9" s="38" t="str">
        <f>'[1]Deutsch BaFin'!H10</f>
        <v>4.215</v>
      </c>
      <c r="G9" s="34" t="s">
        <v>20</v>
      </c>
      <c r="H9" s="34" t="s">
        <v>21</v>
      </c>
    </row>
    <row r="10" spans="2:8" ht="15">
      <c r="B10" s="33">
        <v>43446</v>
      </c>
      <c r="C10" s="34" t="s">
        <v>33</v>
      </c>
      <c r="D10" s="35" t="s">
        <v>22</v>
      </c>
      <c r="E10" s="36">
        <v>1000</v>
      </c>
      <c r="F10" s="38" t="str">
        <f>'[1]Deutsch BaFin'!H11</f>
        <v>4.21</v>
      </c>
      <c r="G10" s="34" t="s">
        <v>20</v>
      </c>
      <c r="H10" s="34" t="s">
        <v>21</v>
      </c>
    </row>
    <row r="11" spans="2:8" ht="15">
      <c r="B11" s="33">
        <v>43446</v>
      </c>
      <c r="C11" s="34" t="s">
        <v>34</v>
      </c>
      <c r="D11" s="35" t="s">
        <v>22</v>
      </c>
      <c r="E11" s="36">
        <v>840</v>
      </c>
      <c r="F11" s="38" t="str">
        <f>'[1]Deutsch BaFin'!H12</f>
        <v>4.20</v>
      </c>
      <c r="G11" s="34" t="s">
        <v>20</v>
      </c>
      <c r="H11" s="34" t="s">
        <v>21</v>
      </c>
    </row>
    <row r="12" spans="2:8" ht="15">
      <c r="B12" s="33">
        <v>43446</v>
      </c>
      <c r="C12" s="34" t="s">
        <v>35</v>
      </c>
      <c r="D12" s="35" t="s">
        <v>22</v>
      </c>
      <c r="E12" s="36">
        <v>160</v>
      </c>
      <c r="F12" s="38" t="str">
        <f>'[1]Deutsch BaFin'!H13</f>
        <v>4.20</v>
      </c>
      <c r="G12" s="34" t="s">
        <v>20</v>
      </c>
      <c r="H12" s="34" t="s">
        <v>21</v>
      </c>
    </row>
    <row r="13" spans="2:8" ht="15">
      <c r="B13" s="33">
        <v>43446</v>
      </c>
      <c r="C13" s="34" t="s">
        <v>36</v>
      </c>
      <c r="D13" s="35" t="s">
        <v>22</v>
      </c>
      <c r="E13" s="36">
        <v>834</v>
      </c>
      <c r="F13" s="38" t="str">
        <f>'[1]Deutsch BaFin'!H14</f>
        <v>4.20</v>
      </c>
      <c r="G13" s="34" t="s">
        <v>20</v>
      </c>
      <c r="H13" s="34" t="s">
        <v>21</v>
      </c>
    </row>
    <row r="14" spans="2:8" ht="15">
      <c r="B14" s="33">
        <v>43446</v>
      </c>
      <c r="C14" s="34" t="s">
        <v>37</v>
      </c>
      <c r="D14" s="35" t="s">
        <v>22</v>
      </c>
      <c r="E14" s="36">
        <v>182</v>
      </c>
      <c r="F14" s="38" t="str">
        <f>'[1]Deutsch BaFin'!H15</f>
        <v>4.20</v>
      </c>
      <c r="G14" s="34" t="s">
        <v>20</v>
      </c>
      <c r="H14" s="34" t="s">
        <v>21</v>
      </c>
    </row>
    <row r="15" spans="2:8" ht="15">
      <c r="B15" s="33">
        <v>43446</v>
      </c>
      <c r="C15" s="34" t="s">
        <v>38</v>
      </c>
      <c r="D15" s="35" t="s">
        <v>22</v>
      </c>
      <c r="E15" s="36">
        <v>984</v>
      </c>
      <c r="F15" s="38" t="str">
        <f>'[1]Deutsch BaFin'!H16</f>
        <v>4.20</v>
      </c>
      <c r="G15" s="34" t="s">
        <v>20</v>
      </c>
      <c r="H15" s="34" t="s">
        <v>21</v>
      </c>
    </row>
    <row r="16" spans="2:8" ht="15">
      <c r="B16" s="33">
        <v>43446</v>
      </c>
      <c r="C16" s="34" t="s">
        <v>39</v>
      </c>
      <c r="D16" s="35" t="s">
        <v>22</v>
      </c>
      <c r="E16" s="36">
        <v>37</v>
      </c>
      <c r="F16" s="38" t="str">
        <f>'[1]Deutsch BaFin'!H17</f>
        <v>4.19</v>
      </c>
      <c r="G16" s="34" t="s">
        <v>20</v>
      </c>
      <c r="H16" s="34" t="s">
        <v>21</v>
      </c>
    </row>
    <row r="17" spans="2:8" ht="15">
      <c r="B17" s="33">
        <v>43446</v>
      </c>
      <c r="C17" s="34" t="s">
        <v>39</v>
      </c>
      <c r="D17" s="35" t="s">
        <v>22</v>
      </c>
      <c r="E17" s="36">
        <v>507</v>
      </c>
      <c r="F17" s="38" t="str">
        <f>'[1]Deutsch BaFin'!H18</f>
        <v>4.19</v>
      </c>
      <c r="G17" s="34" t="s">
        <v>20</v>
      </c>
      <c r="H17" s="34" t="s">
        <v>21</v>
      </c>
    </row>
    <row r="18" spans="2:8" ht="15">
      <c r="B18" s="33">
        <v>43446</v>
      </c>
      <c r="C18" s="34" t="s">
        <v>40</v>
      </c>
      <c r="D18" s="35" t="s">
        <v>22</v>
      </c>
      <c r="E18" s="36">
        <v>1478</v>
      </c>
      <c r="F18" s="38" t="str">
        <f>'[1]Deutsch BaFin'!H19</f>
        <v>4.19</v>
      </c>
      <c r="G18" s="34" t="s">
        <v>20</v>
      </c>
      <c r="H18" s="34" t="s">
        <v>21</v>
      </c>
    </row>
    <row r="19" spans="2:8" ht="15">
      <c r="B19" s="33">
        <v>43446</v>
      </c>
      <c r="C19" s="34" t="s">
        <v>41</v>
      </c>
      <c r="D19" s="35" t="s">
        <v>22</v>
      </c>
      <c r="E19" s="36">
        <v>1147</v>
      </c>
      <c r="F19" s="38" t="str">
        <f>'[1]Deutsch BaFin'!H20</f>
        <v>4.20</v>
      </c>
      <c r="G19" s="34" t="s">
        <v>20</v>
      </c>
      <c r="H19" s="34" t="s">
        <v>21</v>
      </c>
    </row>
    <row r="20" spans="2:8" ht="15">
      <c r="B20" s="33">
        <v>43446</v>
      </c>
      <c r="C20" s="34" t="s">
        <v>42</v>
      </c>
      <c r="D20" s="35" t="s">
        <v>22</v>
      </c>
      <c r="E20" s="36">
        <v>853</v>
      </c>
      <c r="F20" s="38" t="str">
        <f>'[1]Deutsch BaFin'!H21</f>
        <v>4.20</v>
      </c>
      <c r="G20" s="34" t="s">
        <v>20</v>
      </c>
      <c r="H20" s="34" t="s">
        <v>21</v>
      </c>
    </row>
    <row r="21" spans="2:8" ht="15">
      <c r="B21" s="33">
        <v>43446</v>
      </c>
      <c r="C21" s="34" t="s">
        <v>43</v>
      </c>
      <c r="D21" s="35" t="s">
        <v>22</v>
      </c>
      <c r="E21" s="36">
        <v>1374</v>
      </c>
      <c r="F21" s="38" t="str">
        <f>'[1]Deutsch BaFin'!H22</f>
        <v>4.205</v>
      </c>
      <c r="G21" s="34" t="s">
        <v>20</v>
      </c>
      <c r="H21" s="34" t="s">
        <v>21</v>
      </c>
    </row>
    <row r="22" spans="2:8" ht="15">
      <c r="B22" s="33">
        <v>43446</v>
      </c>
      <c r="C22" s="34" t="s">
        <v>44</v>
      </c>
      <c r="D22" s="35" t="s">
        <v>22</v>
      </c>
      <c r="E22" s="36">
        <v>626</v>
      </c>
      <c r="F22" s="38" t="str">
        <f>'[1]Deutsch BaFin'!H23</f>
        <v>4.205</v>
      </c>
      <c r="G22" s="34" t="s">
        <v>20</v>
      </c>
      <c r="H22" s="34" t="s">
        <v>21</v>
      </c>
    </row>
    <row r="23" spans="2:8" ht="15">
      <c r="B23" s="33">
        <v>43446</v>
      </c>
      <c r="C23" s="34" t="s">
        <v>45</v>
      </c>
      <c r="D23" s="35" t="s">
        <v>22</v>
      </c>
      <c r="E23" s="36">
        <v>1486</v>
      </c>
      <c r="F23" s="38" t="str">
        <f>'[1]Deutsch BaFin'!H24</f>
        <v>4.215</v>
      </c>
      <c r="G23" s="34" t="s">
        <v>20</v>
      </c>
      <c r="H23" s="34" t="s">
        <v>21</v>
      </c>
    </row>
    <row r="24" spans="2:8" ht="15">
      <c r="B24" s="33">
        <v>43446</v>
      </c>
      <c r="C24" s="34" t="s">
        <v>46</v>
      </c>
      <c r="D24" s="35" t="s">
        <v>22</v>
      </c>
      <c r="E24" s="36">
        <v>514</v>
      </c>
      <c r="F24" s="38" t="str">
        <f>'[1]Deutsch BaFin'!H25</f>
        <v>4.215</v>
      </c>
      <c r="G24" s="34" t="s">
        <v>20</v>
      </c>
      <c r="H24" s="34" t="s">
        <v>21</v>
      </c>
    </row>
    <row r="25" spans="2:8" ht="15">
      <c r="B25" s="33">
        <v>43446</v>
      </c>
      <c r="C25" s="34" t="s">
        <v>47</v>
      </c>
      <c r="D25" s="35" t="s">
        <v>22</v>
      </c>
      <c r="E25" s="36">
        <v>360</v>
      </c>
      <c r="F25" s="38" t="str">
        <f>'[1]Deutsch BaFin'!H26</f>
        <v>4.205</v>
      </c>
      <c r="G25" s="34" t="s">
        <v>20</v>
      </c>
      <c r="H25" s="34" t="s">
        <v>21</v>
      </c>
    </row>
    <row r="26" spans="2:8" ht="15">
      <c r="B26" s="33">
        <v>43446</v>
      </c>
      <c r="C26" s="34" t="s">
        <v>48</v>
      </c>
      <c r="D26" s="35" t="s">
        <v>22</v>
      </c>
      <c r="E26" s="36">
        <v>283</v>
      </c>
      <c r="F26" s="38" t="str">
        <f>'[1]Deutsch BaFin'!H27</f>
        <v>4.205</v>
      </c>
      <c r="G26" s="34" t="s">
        <v>20</v>
      </c>
      <c r="H26" s="34" t="s">
        <v>21</v>
      </c>
    </row>
    <row r="27" spans="2:8" ht="15">
      <c r="B27" s="33">
        <v>43446</v>
      </c>
      <c r="C27" s="34" t="s">
        <v>49</v>
      </c>
      <c r="D27" s="35" t="s">
        <v>22</v>
      </c>
      <c r="E27" s="36">
        <v>1357</v>
      </c>
      <c r="F27" s="38" t="str">
        <f>'[1]Deutsch BaFin'!H28</f>
        <v>4.205</v>
      </c>
      <c r="G27" s="34" t="s">
        <v>20</v>
      </c>
      <c r="H27" s="34" t="s">
        <v>21</v>
      </c>
    </row>
    <row r="28" spans="2:8" ht="15">
      <c r="B28" s="33">
        <v>43446</v>
      </c>
      <c r="C28" s="34" t="s">
        <v>50</v>
      </c>
      <c r="D28" s="35" t="s">
        <v>22</v>
      </c>
      <c r="E28" s="36">
        <v>152</v>
      </c>
      <c r="F28" s="38" t="str">
        <f>'[1]Deutsch BaFin'!H29</f>
        <v>4.275</v>
      </c>
      <c r="G28" s="34" t="s">
        <v>20</v>
      </c>
      <c r="H28" s="34" t="s">
        <v>21</v>
      </c>
    </row>
    <row r="29" spans="2:8" ht="15">
      <c r="B29" s="33">
        <v>43446</v>
      </c>
      <c r="C29" s="34" t="s">
        <v>50</v>
      </c>
      <c r="D29" s="35" t="s">
        <v>22</v>
      </c>
      <c r="E29" s="36">
        <v>1300</v>
      </c>
      <c r="F29" s="38" t="str">
        <f>'[1]Deutsch BaFin'!H30</f>
        <v>4.275</v>
      </c>
      <c r="G29" s="34" t="s">
        <v>20</v>
      </c>
      <c r="H29" s="34" t="s">
        <v>21</v>
      </c>
    </row>
    <row r="30" spans="2:8" ht="15">
      <c r="B30" s="33">
        <v>43446</v>
      </c>
      <c r="C30" s="34" t="s">
        <v>51</v>
      </c>
      <c r="D30" s="35" t="s">
        <v>22</v>
      </c>
      <c r="E30" s="36">
        <v>548</v>
      </c>
      <c r="F30" s="38" t="str">
        <f>'[1]Deutsch BaFin'!H31</f>
        <v>4.275</v>
      </c>
      <c r="G30" s="34" t="s">
        <v>20</v>
      </c>
      <c r="H30" s="34" t="s">
        <v>21</v>
      </c>
    </row>
    <row r="31" spans="2:8" ht="15">
      <c r="B31" s="33">
        <v>43446</v>
      </c>
      <c r="C31" s="34" t="s">
        <v>52</v>
      </c>
      <c r="D31" s="35" t="s">
        <v>22</v>
      </c>
      <c r="E31" s="36">
        <v>522</v>
      </c>
      <c r="F31" s="38" t="str">
        <f>'[1]Deutsch BaFin'!H32</f>
        <v>4.28</v>
      </c>
      <c r="G31" s="34" t="s">
        <v>20</v>
      </c>
      <c r="H31" s="34" t="s">
        <v>21</v>
      </c>
    </row>
    <row r="32" spans="2:8" ht="15">
      <c r="B32" s="33">
        <v>43446</v>
      </c>
      <c r="C32" s="34" t="s">
        <v>53</v>
      </c>
      <c r="D32" s="35" t="s">
        <v>22</v>
      </c>
      <c r="E32" s="36">
        <v>104</v>
      </c>
      <c r="F32" s="38" t="str">
        <f>'[1]Deutsch BaFin'!H33</f>
        <v>4.295</v>
      </c>
      <c r="G32" s="34" t="s">
        <v>20</v>
      </c>
      <c r="H32" s="34" t="s">
        <v>21</v>
      </c>
    </row>
    <row r="33" spans="2:8" ht="15">
      <c r="B33" s="33">
        <v>43446</v>
      </c>
      <c r="C33" s="34" t="s">
        <v>54</v>
      </c>
      <c r="D33" s="35" t="s">
        <v>22</v>
      </c>
      <c r="E33" s="36">
        <v>1896</v>
      </c>
      <c r="F33" s="38" t="str">
        <f>'[1]Deutsch BaFin'!H34</f>
        <v>4.295</v>
      </c>
      <c r="G33" s="34" t="s">
        <v>20</v>
      </c>
      <c r="H33" s="34" t="s">
        <v>21</v>
      </c>
    </row>
    <row r="34" spans="2:8" ht="15">
      <c r="B34" s="33">
        <v>43446</v>
      </c>
      <c r="C34" s="34" t="s">
        <v>55</v>
      </c>
      <c r="D34" s="35" t="s">
        <v>22</v>
      </c>
      <c r="E34" s="36">
        <v>182</v>
      </c>
      <c r="F34" s="38" t="str">
        <f>'[1]Deutsch BaFin'!H35</f>
        <v>4.30</v>
      </c>
      <c r="G34" s="34" t="s">
        <v>20</v>
      </c>
      <c r="H34" s="34" t="s">
        <v>21</v>
      </c>
    </row>
    <row r="35" spans="2:8" ht="15">
      <c r="B35" s="33">
        <v>43446</v>
      </c>
      <c r="C35" s="34" t="s">
        <v>56</v>
      </c>
      <c r="D35" s="35" t="s">
        <v>22</v>
      </c>
      <c r="E35" s="36">
        <v>639</v>
      </c>
      <c r="F35" s="38" t="str">
        <f>'[1]Deutsch BaFin'!H36</f>
        <v>4.30</v>
      </c>
      <c r="G35" s="34" t="s">
        <v>20</v>
      </c>
      <c r="H35" s="34" t="s">
        <v>21</v>
      </c>
    </row>
    <row r="36" spans="2:8" ht="15">
      <c r="B36" s="33">
        <v>43446</v>
      </c>
      <c r="C36" s="34" t="s">
        <v>56</v>
      </c>
      <c r="D36" s="35" t="s">
        <v>22</v>
      </c>
      <c r="E36" s="36">
        <v>1137</v>
      </c>
      <c r="F36" s="38" t="str">
        <f>'[1]Deutsch BaFin'!H37</f>
        <v>4.30</v>
      </c>
      <c r="G36" s="34" t="s">
        <v>20</v>
      </c>
      <c r="H36" s="34" t="s">
        <v>21</v>
      </c>
    </row>
    <row r="37" spans="2:8" ht="15">
      <c r="B37" s="33">
        <v>43446</v>
      </c>
      <c r="C37" s="34" t="s">
        <v>57</v>
      </c>
      <c r="D37" s="35" t="s">
        <v>22</v>
      </c>
      <c r="E37" s="36">
        <v>42</v>
      </c>
      <c r="F37" s="38" t="str">
        <f>'[1]Deutsch BaFin'!H38</f>
        <v>4.30</v>
      </c>
      <c r="G37" s="34" t="s">
        <v>20</v>
      </c>
      <c r="H37" s="34" t="s">
        <v>21</v>
      </c>
    </row>
    <row r="38" spans="2:8" ht="15">
      <c r="B38" s="33">
        <v>43446</v>
      </c>
      <c r="C38" s="34" t="s">
        <v>58</v>
      </c>
      <c r="D38" s="35" t="s">
        <v>22</v>
      </c>
      <c r="E38" s="36">
        <v>1000</v>
      </c>
      <c r="F38" s="38" t="str">
        <f>'[1]Deutsch BaFin'!H39</f>
        <v>4.29</v>
      </c>
      <c r="G38" s="34" t="s">
        <v>20</v>
      </c>
      <c r="H38" s="34" t="s">
        <v>21</v>
      </c>
    </row>
    <row r="39" ht="15.75" thickBot="1"/>
    <row r="40" spans="1:8" ht="15.75" thickBot="1">
      <c r="A40" s="11" t="s">
        <v>25</v>
      </c>
      <c r="B40" s="24"/>
      <c r="C40" s="24"/>
      <c r="D40" s="26" t="s">
        <v>61</v>
      </c>
      <c r="E40" s="27">
        <f>SUM(E2:E38)</f>
        <v>26000</v>
      </c>
      <c r="F40" s="28">
        <v>4.2282</v>
      </c>
      <c r="G40" s="25" t="s">
        <v>20</v>
      </c>
      <c r="H40" s="25" t="s">
        <v>21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>
      <selection activeCell="E37" sqref="E37"/>
    </sheetView>
  </sheetViews>
  <sheetFormatPr defaultColWidth="11.421875" defaultRowHeight="15"/>
  <cols>
    <col min="1" max="1" width="32.28125" style="0" bestFit="1" customWidth="1"/>
    <col min="2" max="2" width="20.57421875" style="0" bestFit="1" customWidth="1"/>
    <col min="3" max="4" width="20.57421875" style="1" customWidth="1"/>
  </cols>
  <sheetData>
    <row r="1" spans="2:8" s="1" customFormat="1" ht="15.75" thickTop="1">
      <c r="B1" s="29" t="s">
        <v>59</v>
      </c>
      <c r="C1" s="30" t="s">
        <v>60</v>
      </c>
      <c r="D1" s="31" t="s">
        <v>15</v>
      </c>
      <c r="E1" s="31" t="s">
        <v>16</v>
      </c>
      <c r="F1" s="31" t="s">
        <v>17</v>
      </c>
      <c r="G1" s="31" t="s">
        <v>18</v>
      </c>
      <c r="H1" s="32" t="s">
        <v>19</v>
      </c>
    </row>
    <row r="2" spans="2:8" ht="15">
      <c r="B2" s="33">
        <v>43447</v>
      </c>
      <c r="C2" s="34" t="s">
        <v>62</v>
      </c>
      <c r="D2" s="34" t="s">
        <v>22</v>
      </c>
      <c r="E2" s="39">
        <v>1000</v>
      </c>
      <c r="F2" s="40" t="str">
        <f>'[1]Deutsch BaFin'!H40</f>
        <v>4.235</v>
      </c>
      <c r="G2" s="34" t="s">
        <v>20</v>
      </c>
      <c r="H2" s="34" t="s">
        <v>21</v>
      </c>
    </row>
    <row r="3" spans="2:8" ht="15">
      <c r="B3" s="33">
        <v>43447</v>
      </c>
      <c r="C3" s="34" t="s">
        <v>63</v>
      </c>
      <c r="D3" s="34" t="s">
        <v>22</v>
      </c>
      <c r="E3" s="39">
        <v>906</v>
      </c>
      <c r="F3" s="40" t="str">
        <f>'[1]Deutsch BaFin'!H41</f>
        <v>4.20</v>
      </c>
      <c r="G3" s="34" t="s">
        <v>20</v>
      </c>
      <c r="H3" s="34" t="s">
        <v>21</v>
      </c>
    </row>
    <row r="4" spans="2:8" ht="15">
      <c r="B4" s="33">
        <v>43447</v>
      </c>
      <c r="C4" s="34" t="s">
        <v>64</v>
      </c>
      <c r="D4" s="34" t="s">
        <v>22</v>
      </c>
      <c r="E4" s="39">
        <v>133</v>
      </c>
      <c r="F4" s="40" t="str">
        <f>'[1]Deutsch BaFin'!H42</f>
        <v>4.225</v>
      </c>
      <c r="G4" s="34" t="s">
        <v>20</v>
      </c>
      <c r="H4" s="34" t="s">
        <v>21</v>
      </c>
    </row>
    <row r="5" spans="2:8" ht="15">
      <c r="B5" s="33">
        <v>43447</v>
      </c>
      <c r="C5" s="34" t="s">
        <v>64</v>
      </c>
      <c r="D5" s="34" t="s">
        <v>22</v>
      </c>
      <c r="E5" s="39">
        <v>653</v>
      </c>
      <c r="F5" s="40" t="str">
        <f>'[1]Deutsch BaFin'!H43</f>
        <v>4.225</v>
      </c>
      <c r="G5" s="34" t="s">
        <v>20</v>
      </c>
      <c r="H5" s="34" t="s">
        <v>21</v>
      </c>
    </row>
    <row r="6" spans="2:8" ht="15">
      <c r="B6" s="33">
        <v>43447</v>
      </c>
      <c r="C6" s="34" t="s">
        <v>65</v>
      </c>
      <c r="D6" s="34" t="s">
        <v>22</v>
      </c>
      <c r="E6" s="39">
        <v>214</v>
      </c>
      <c r="F6" s="40" t="str">
        <f>'[1]Deutsch BaFin'!H44</f>
        <v>4.225</v>
      </c>
      <c r="G6" s="34" t="s">
        <v>20</v>
      </c>
      <c r="H6" s="34" t="s">
        <v>21</v>
      </c>
    </row>
    <row r="7" spans="2:8" ht="15">
      <c r="B7" s="33">
        <v>43447</v>
      </c>
      <c r="C7" s="34" t="s">
        <v>66</v>
      </c>
      <c r="D7" s="34" t="s">
        <v>22</v>
      </c>
      <c r="E7" s="39">
        <v>2000</v>
      </c>
      <c r="F7" s="40" t="str">
        <f>'[1]Deutsch BaFin'!H45</f>
        <v>4.25</v>
      </c>
      <c r="G7" s="34" t="s">
        <v>20</v>
      </c>
      <c r="H7" s="34" t="s">
        <v>21</v>
      </c>
    </row>
    <row r="8" spans="2:8" ht="15">
      <c r="B8" s="33">
        <v>43447</v>
      </c>
      <c r="C8" s="34" t="s">
        <v>67</v>
      </c>
      <c r="D8" s="34" t="s">
        <v>22</v>
      </c>
      <c r="E8" s="39">
        <v>1139</v>
      </c>
      <c r="F8" s="40" t="str">
        <f>'[1]Deutsch BaFin'!H46</f>
        <v>4.26</v>
      </c>
      <c r="G8" s="34" t="s">
        <v>20</v>
      </c>
      <c r="H8" s="34" t="s">
        <v>21</v>
      </c>
    </row>
    <row r="9" spans="2:8" ht="15">
      <c r="B9" s="33">
        <v>43447</v>
      </c>
      <c r="C9" s="34" t="s">
        <v>68</v>
      </c>
      <c r="D9" s="34" t="s">
        <v>22</v>
      </c>
      <c r="E9" s="39">
        <v>3000</v>
      </c>
      <c r="F9" s="40" t="str">
        <f>'[1]Deutsch BaFin'!H47</f>
        <v>4.30</v>
      </c>
      <c r="G9" s="34" t="s">
        <v>20</v>
      </c>
      <c r="H9" s="34" t="s">
        <v>21</v>
      </c>
    </row>
    <row r="10" spans="2:8" ht="15">
      <c r="B10" s="33">
        <v>43447</v>
      </c>
      <c r="C10" s="34" t="s">
        <v>69</v>
      </c>
      <c r="D10" s="34" t="s">
        <v>22</v>
      </c>
      <c r="E10" s="39">
        <v>437</v>
      </c>
      <c r="F10" s="40" t="str">
        <f>'[1]Deutsch BaFin'!H48</f>
        <v>4.30</v>
      </c>
      <c r="G10" s="34" t="s">
        <v>20</v>
      </c>
      <c r="H10" s="34" t="s">
        <v>21</v>
      </c>
    </row>
    <row r="11" spans="2:8" ht="15">
      <c r="B11" s="33">
        <v>43447</v>
      </c>
      <c r="C11" s="34" t="s">
        <v>70</v>
      </c>
      <c r="D11" s="34" t="s">
        <v>22</v>
      </c>
      <c r="E11" s="39">
        <v>563</v>
      </c>
      <c r="F11" s="40" t="str">
        <f>'[1]Deutsch BaFin'!H49</f>
        <v>4.30</v>
      </c>
      <c r="G11" s="34" t="s">
        <v>20</v>
      </c>
      <c r="H11" s="34" t="s">
        <v>21</v>
      </c>
    </row>
    <row r="12" spans="2:8" ht="15">
      <c r="B12" s="33">
        <v>43447</v>
      </c>
      <c r="C12" s="34" t="s">
        <v>71</v>
      </c>
      <c r="D12" s="34" t="s">
        <v>22</v>
      </c>
      <c r="E12" s="39">
        <v>970</v>
      </c>
      <c r="F12" s="40" t="str">
        <f>'[1]Deutsch BaFin'!H50</f>
        <v>4.30</v>
      </c>
      <c r="G12" s="34" t="s">
        <v>20</v>
      </c>
      <c r="H12" s="34" t="s">
        <v>21</v>
      </c>
    </row>
    <row r="13" spans="2:8" ht="15">
      <c r="B13" s="33">
        <v>43447</v>
      </c>
      <c r="C13" s="34" t="s">
        <v>72</v>
      </c>
      <c r="D13" s="34" t="s">
        <v>22</v>
      </c>
      <c r="E13" s="39">
        <v>669</v>
      </c>
      <c r="F13" s="40" t="str">
        <f>'[1]Deutsch BaFin'!H51</f>
        <v>4.32</v>
      </c>
      <c r="G13" s="34" t="s">
        <v>20</v>
      </c>
      <c r="H13" s="34" t="s">
        <v>21</v>
      </c>
    </row>
    <row r="14" spans="2:8" ht="15">
      <c r="B14" s="33">
        <v>43447</v>
      </c>
      <c r="C14" s="34" t="s">
        <v>73</v>
      </c>
      <c r="D14" s="34" t="s">
        <v>22</v>
      </c>
      <c r="E14" s="39">
        <v>233</v>
      </c>
      <c r="F14" s="40" t="str">
        <f>'[1]Deutsch BaFin'!H52</f>
        <v>4.32</v>
      </c>
      <c r="G14" s="34" t="s">
        <v>20</v>
      </c>
      <c r="H14" s="34" t="s">
        <v>21</v>
      </c>
    </row>
    <row r="15" spans="2:8" ht="15">
      <c r="B15" s="33">
        <v>43447</v>
      </c>
      <c r="C15" s="34" t="s">
        <v>74</v>
      </c>
      <c r="D15" s="34" t="s">
        <v>22</v>
      </c>
      <c r="E15" s="39">
        <v>98</v>
      </c>
      <c r="F15" s="40" t="str">
        <f>'[1]Deutsch BaFin'!H53</f>
        <v>4.32</v>
      </c>
      <c r="G15" s="34" t="s">
        <v>20</v>
      </c>
      <c r="H15" s="34" t="s">
        <v>21</v>
      </c>
    </row>
    <row r="16" spans="2:8" ht="15">
      <c r="B16" s="33">
        <v>43447</v>
      </c>
      <c r="C16" s="34" t="s">
        <v>75</v>
      </c>
      <c r="D16" s="34" t="s">
        <v>22</v>
      </c>
      <c r="E16" s="39">
        <v>30</v>
      </c>
      <c r="F16" s="40" t="str">
        <f>'[1]Deutsch BaFin'!H54</f>
        <v>4.30</v>
      </c>
      <c r="G16" s="34" t="s">
        <v>20</v>
      </c>
      <c r="H16" s="34" t="s">
        <v>21</v>
      </c>
    </row>
    <row r="17" spans="2:8" ht="15">
      <c r="B17" s="33">
        <v>43447</v>
      </c>
      <c r="C17" s="34" t="s">
        <v>76</v>
      </c>
      <c r="D17" s="34" t="s">
        <v>22</v>
      </c>
      <c r="E17" s="39">
        <v>207</v>
      </c>
      <c r="F17" s="40" t="str">
        <f>'[1]Deutsch BaFin'!H55</f>
        <v>4.32</v>
      </c>
      <c r="G17" s="34" t="s">
        <v>20</v>
      </c>
      <c r="H17" s="34" t="s">
        <v>21</v>
      </c>
    </row>
    <row r="18" spans="2:8" ht="15">
      <c r="B18" s="33">
        <v>43447</v>
      </c>
      <c r="C18" s="34" t="s">
        <v>76</v>
      </c>
      <c r="D18" s="34" t="s">
        <v>22</v>
      </c>
      <c r="E18" s="39">
        <v>1700</v>
      </c>
      <c r="F18" s="40" t="str">
        <f>'[1]Deutsch BaFin'!H56</f>
        <v>4.32</v>
      </c>
      <c r="G18" s="34" t="s">
        <v>20</v>
      </c>
      <c r="H18" s="34" t="s">
        <v>21</v>
      </c>
    </row>
    <row r="19" spans="2:8" ht="15">
      <c r="B19" s="33">
        <v>43447</v>
      </c>
      <c r="C19" s="34" t="s">
        <v>77</v>
      </c>
      <c r="D19" s="34" t="s">
        <v>22</v>
      </c>
      <c r="E19" s="39">
        <v>93</v>
      </c>
      <c r="F19" s="40" t="str">
        <f>'[1]Deutsch BaFin'!H57</f>
        <v>4.32</v>
      </c>
      <c r="G19" s="34" t="s">
        <v>20</v>
      </c>
      <c r="H19" s="34" t="s">
        <v>21</v>
      </c>
    </row>
    <row r="20" spans="2:8" ht="15">
      <c r="B20" s="33">
        <v>43447</v>
      </c>
      <c r="C20" s="34" t="s">
        <v>78</v>
      </c>
      <c r="D20" s="34" t="s">
        <v>22</v>
      </c>
      <c r="E20" s="39">
        <v>1000</v>
      </c>
      <c r="F20" s="40" t="str">
        <f>'[1]Deutsch BaFin'!H58</f>
        <v>4.30</v>
      </c>
      <c r="G20" s="34" t="s">
        <v>20</v>
      </c>
      <c r="H20" s="34" t="s">
        <v>21</v>
      </c>
    </row>
    <row r="21" spans="2:8" ht="15">
      <c r="B21" s="33">
        <v>43447</v>
      </c>
      <c r="C21" s="34" t="s">
        <v>79</v>
      </c>
      <c r="D21" s="34" t="s">
        <v>22</v>
      </c>
      <c r="E21" s="39">
        <v>861</v>
      </c>
      <c r="F21" s="40" t="str">
        <f>'[1]Deutsch BaFin'!H59</f>
        <v>4.30</v>
      </c>
      <c r="G21" s="34" t="s">
        <v>20</v>
      </c>
      <c r="H21" s="34" t="s">
        <v>21</v>
      </c>
    </row>
    <row r="22" spans="2:8" ht="15">
      <c r="B22" s="33">
        <v>43447</v>
      </c>
      <c r="C22" s="34" t="s">
        <v>79</v>
      </c>
      <c r="D22" s="34" t="s">
        <v>22</v>
      </c>
      <c r="E22" s="39">
        <v>139</v>
      </c>
      <c r="F22" s="40" t="str">
        <f>'[1]Deutsch BaFin'!H60</f>
        <v>4.30</v>
      </c>
      <c r="G22" s="34" t="s">
        <v>20</v>
      </c>
      <c r="H22" s="34" t="s">
        <v>21</v>
      </c>
    </row>
    <row r="23" spans="2:8" ht="15">
      <c r="B23" s="33">
        <v>43447</v>
      </c>
      <c r="C23" s="34" t="s">
        <v>80</v>
      </c>
      <c r="D23" s="34" t="s">
        <v>22</v>
      </c>
      <c r="E23" s="39">
        <v>571</v>
      </c>
      <c r="F23" s="40" t="str">
        <f>'[1]Deutsch BaFin'!H61</f>
        <v>4.32</v>
      </c>
      <c r="G23" s="34" t="s">
        <v>20</v>
      </c>
      <c r="H23" s="34" t="s">
        <v>21</v>
      </c>
    </row>
    <row r="24" spans="2:8" ht="15">
      <c r="B24" s="33">
        <v>43447</v>
      </c>
      <c r="C24" s="34" t="s">
        <v>81</v>
      </c>
      <c r="D24" s="34" t="s">
        <v>22</v>
      </c>
      <c r="E24" s="39">
        <v>1000</v>
      </c>
      <c r="F24" s="40" t="str">
        <f>'[1]Deutsch BaFin'!H62</f>
        <v>4.33</v>
      </c>
      <c r="G24" s="34" t="s">
        <v>20</v>
      </c>
      <c r="H24" s="34" t="s">
        <v>21</v>
      </c>
    </row>
    <row r="25" spans="2:8" ht="15">
      <c r="B25" s="33">
        <v>43447</v>
      </c>
      <c r="C25" s="34" t="s">
        <v>82</v>
      </c>
      <c r="D25" s="34" t="s">
        <v>22</v>
      </c>
      <c r="E25" s="39">
        <v>1429</v>
      </c>
      <c r="F25" s="40" t="str">
        <f>'[1]Deutsch BaFin'!H63</f>
        <v>4.33</v>
      </c>
      <c r="G25" s="34" t="s">
        <v>20</v>
      </c>
      <c r="H25" s="34" t="s">
        <v>21</v>
      </c>
    </row>
    <row r="26" spans="2:8" ht="15">
      <c r="B26" s="33">
        <v>43447</v>
      </c>
      <c r="C26" s="34" t="s">
        <v>83</v>
      </c>
      <c r="D26" s="34" t="s">
        <v>22</v>
      </c>
      <c r="E26" s="39">
        <v>94</v>
      </c>
      <c r="F26" s="40" t="str">
        <f>'[1]Deutsch BaFin'!H64</f>
        <v>4.33</v>
      </c>
      <c r="G26" s="34" t="s">
        <v>20</v>
      </c>
      <c r="H26" s="34" t="s">
        <v>21</v>
      </c>
    </row>
    <row r="27" spans="2:8" ht="15">
      <c r="B27" s="33">
        <v>43447</v>
      </c>
      <c r="C27" s="34" t="s">
        <v>84</v>
      </c>
      <c r="D27" s="34" t="s">
        <v>22</v>
      </c>
      <c r="E27" s="39">
        <v>861</v>
      </c>
      <c r="F27" s="40" t="str">
        <f>'[1]Deutsch BaFin'!H65</f>
        <v>4.33</v>
      </c>
      <c r="G27" s="34" t="s">
        <v>20</v>
      </c>
      <c r="H27" s="34" t="s">
        <v>21</v>
      </c>
    </row>
    <row r="28" spans="2:8" ht="15">
      <c r="B28" s="33">
        <v>43447</v>
      </c>
      <c r="C28" s="34" t="s">
        <v>85</v>
      </c>
      <c r="D28" s="34" t="s">
        <v>22</v>
      </c>
      <c r="E28" s="39">
        <v>170</v>
      </c>
      <c r="F28" s="40" t="str">
        <f>'[1]Deutsch BaFin'!H66</f>
        <v>4.33</v>
      </c>
      <c r="G28" s="34" t="s">
        <v>20</v>
      </c>
      <c r="H28" s="34" t="s">
        <v>21</v>
      </c>
    </row>
    <row r="29" spans="2:8" ht="15">
      <c r="B29" s="33">
        <v>43447</v>
      </c>
      <c r="C29" s="34" t="s">
        <v>85</v>
      </c>
      <c r="D29" s="34" t="s">
        <v>22</v>
      </c>
      <c r="E29" s="39">
        <v>1830</v>
      </c>
      <c r="F29" s="40" t="str">
        <f>'[1]Deutsch BaFin'!H67</f>
        <v>4.33</v>
      </c>
      <c r="G29" s="34" t="s">
        <v>20</v>
      </c>
      <c r="H29" s="34" t="s">
        <v>21</v>
      </c>
    </row>
    <row r="30" spans="2:8" ht="15">
      <c r="B30" s="33">
        <v>43447</v>
      </c>
      <c r="C30" s="34" t="s">
        <v>86</v>
      </c>
      <c r="D30" s="34" t="s">
        <v>22</v>
      </c>
      <c r="E30" s="39">
        <v>585</v>
      </c>
      <c r="F30" s="40" t="str">
        <f>'[1]Deutsch BaFin'!H68</f>
        <v>4.33</v>
      </c>
      <c r="G30" s="34" t="s">
        <v>20</v>
      </c>
      <c r="H30" s="34" t="s">
        <v>21</v>
      </c>
    </row>
    <row r="31" spans="2:8" ht="15">
      <c r="B31" s="33">
        <v>43447</v>
      </c>
      <c r="C31" s="34" t="s">
        <v>87</v>
      </c>
      <c r="D31" s="34" t="s">
        <v>22</v>
      </c>
      <c r="E31" s="39">
        <v>415</v>
      </c>
      <c r="F31" s="40" t="str">
        <f>'[1]Deutsch BaFin'!H69</f>
        <v>4.33</v>
      </c>
      <c r="G31" s="34" t="s">
        <v>20</v>
      </c>
      <c r="H31" s="34" t="s">
        <v>21</v>
      </c>
    </row>
    <row r="32" spans="2:8" ht="15">
      <c r="B32" s="33">
        <v>43447</v>
      </c>
      <c r="C32" s="34" t="s">
        <v>88</v>
      </c>
      <c r="D32" s="34" t="s">
        <v>22</v>
      </c>
      <c r="E32" s="39">
        <v>2000</v>
      </c>
      <c r="F32" s="40" t="str">
        <f>'[1]Deutsch BaFin'!H70</f>
        <v>4.33</v>
      </c>
      <c r="G32" s="34" t="s">
        <v>20</v>
      </c>
      <c r="H32" s="34" t="s">
        <v>21</v>
      </c>
    </row>
    <row r="33" spans="2:8" ht="15">
      <c r="B33" s="33">
        <v>43447</v>
      </c>
      <c r="C33" s="34" t="s">
        <v>89</v>
      </c>
      <c r="D33" s="34" t="s">
        <v>22</v>
      </c>
      <c r="E33" s="39">
        <v>423</v>
      </c>
      <c r="F33" s="40" t="str">
        <f>'[1]Deutsch BaFin'!H71</f>
        <v>4.33</v>
      </c>
      <c r="G33" s="34" t="s">
        <v>20</v>
      </c>
      <c r="H33" s="34" t="s">
        <v>21</v>
      </c>
    </row>
    <row r="34" spans="2:8" ht="15">
      <c r="B34" s="33">
        <v>43447</v>
      </c>
      <c r="C34" s="34" t="s">
        <v>90</v>
      </c>
      <c r="D34" s="34" t="s">
        <v>22</v>
      </c>
      <c r="E34" s="39">
        <v>400</v>
      </c>
      <c r="F34" s="40" t="str">
        <f>'[1]Deutsch BaFin'!H72</f>
        <v>4.33</v>
      </c>
      <c r="G34" s="34" t="s">
        <v>20</v>
      </c>
      <c r="H34" s="34" t="s">
        <v>21</v>
      </c>
    </row>
    <row r="35" spans="2:8" ht="15">
      <c r="B35" s="33">
        <v>43447</v>
      </c>
      <c r="C35" s="34" t="s">
        <v>91</v>
      </c>
      <c r="D35" s="34" t="s">
        <v>22</v>
      </c>
      <c r="E35" s="39">
        <v>177</v>
      </c>
      <c r="F35" s="40" t="str">
        <f>'[1]Deutsch BaFin'!H73</f>
        <v>4.33</v>
      </c>
      <c r="G35" s="34" t="s">
        <v>20</v>
      </c>
      <c r="H35" s="34" t="s">
        <v>21</v>
      </c>
    </row>
    <row r="36" ht="15.75" thickBot="1"/>
    <row r="37" spans="1:8" ht="15.75" thickBot="1">
      <c r="A37" s="11" t="s">
        <v>24</v>
      </c>
      <c r="B37" s="24"/>
      <c r="C37" s="24"/>
      <c r="D37" s="24" t="s">
        <v>61</v>
      </c>
      <c r="E37" s="27">
        <f>SUM(E2:E35)</f>
        <v>26000</v>
      </c>
      <c r="F37" s="28">
        <v>4.299</v>
      </c>
      <c r="G37" s="25" t="s">
        <v>20</v>
      </c>
      <c r="H37" s="25" t="s">
        <v>21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 topLeftCell="A1">
      <selection activeCell="E32" sqref="E32"/>
    </sheetView>
  </sheetViews>
  <sheetFormatPr defaultColWidth="11.421875" defaultRowHeight="15"/>
  <cols>
    <col min="1" max="1" width="32.28125" style="0" bestFit="1" customWidth="1"/>
    <col min="2" max="2" width="20.57421875" style="0" bestFit="1" customWidth="1"/>
    <col min="3" max="3" width="20.57421875" style="1" customWidth="1"/>
    <col min="4" max="4" width="18.28125" style="0" bestFit="1" customWidth="1"/>
  </cols>
  <sheetData>
    <row r="1" spans="1:9" ht="15.75" thickTop="1">
      <c r="A1" s="1"/>
      <c r="B1" s="29" t="s">
        <v>59</v>
      </c>
      <c r="C1" s="30" t="s">
        <v>60</v>
      </c>
      <c r="D1" s="31" t="s">
        <v>15</v>
      </c>
      <c r="E1" s="31" t="s">
        <v>16</v>
      </c>
      <c r="F1" s="31" t="s">
        <v>17</v>
      </c>
      <c r="G1" s="31" t="s">
        <v>18</v>
      </c>
      <c r="H1" s="32" t="s">
        <v>19</v>
      </c>
      <c r="I1" s="1"/>
    </row>
    <row r="2" spans="2:8" ht="15">
      <c r="B2" s="33">
        <v>43448</v>
      </c>
      <c r="C2" s="34" t="s">
        <v>92</v>
      </c>
      <c r="D2" s="34" t="s">
        <v>22</v>
      </c>
      <c r="E2" s="36">
        <v>178</v>
      </c>
      <c r="F2" s="41" t="str">
        <f>'[1]Deutsch BaFin'!H74</f>
        <v>4.29</v>
      </c>
      <c r="G2" s="34" t="s">
        <v>20</v>
      </c>
      <c r="H2" s="34" t="s">
        <v>21</v>
      </c>
    </row>
    <row r="3" spans="2:8" ht="15">
      <c r="B3" s="33">
        <v>43448</v>
      </c>
      <c r="C3" s="34" t="s">
        <v>92</v>
      </c>
      <c r="D3" s="34" t="s">
        <v>22</v>
      </c>
      <c r="E3" s="36">
        <v>1822</v>
      </c>
      <c r="F3" s="41" t="str">
        <f>'[1]Deutsch BaFin'!H75</f>
        <v>4.29</v>
      </c>
      <c r="G3" s="34" t="s">
        <v>20</v>
      </c>
      <c r="H3" s="34" t="s">
        <v>21</v>
      </c>
    </row>
    <row r="4" spans="2:8" ht="15">
      <c r="B4" s="33">
        <v>43448</v>
      </c>
      <c r="C4" s="34" t="s">
        <v>93</v>
      </c>
      <c r="D4" s="34" t="s">
        <v>22</v>
      </c>
      <c r="E4" s="36">
        <v>1678</v>
      </c>
      <c r="F4" s="41" t="str">
        <f>'[1]Deutsch BaFin'!H76</f>
        <v>4.285</v>
      </c>
      <c r="G4" s="34" t="s">
        <v>20</v>
      </c>
      <c r="H4" s="34" t="s">
        <v>21</v>
      </c>
    </row>
    <row r="5" spans="2:8" ht="15">
      <c r="B5" s="33">
        <v>43448</v>
      </c>
      <c r="C5" s="34" t="s">
        <v>94</v>
      </c>
      <c r="D5" s="34" t="s">
        <v>22</v>
      </c>
      <c r="E5" s="36">
        <v>322</v>
      </c>
      <c r="F5" s="41" t="str">
        <f>'[1]Deutsch BaFin'!H77</f>
        <v>4.285</v>
      </c>
      <c r="G5" s="34" t="s">
        <v>20</v>
      </c>
      <c r="H5" s="34" t="s">
        <v>21</v>
      </c>
    </row>
    <row r="6" spans="2:8" ht="15">
      <c r="B6" s="33">
        <v>43448</v>
      </c>
      <c r="C6" s="34" t="s">
        <v>95</v>
      </c>
      <c r="D6" s="34" t="s">
        <v>22</v>
      </c>
      <c r="E6" s="36">
        <v>400</v>
      </c>
      <c r="F6" s="41" t="str">
        <f>'[1]Deutsch BaFin'!H78</f>
        <v>4.285</v>
      </c>
      <c r="G6" s="34" t="s">
        <v>20</v>
      </c>
      <c r="H6" s="34" t="s">
        <v>21</v>
      </c>
    </row>
    <row r="7" spans="2:8" ht="15">
      <c r="B7" s="33">
        <v>43448</v>
      </c>
      <c r="C7" s="34" t="s">
        <v>96</v>
      </c>
      <c r="D7" s="34" t="s">
        <v>22</v>
      </c>
      <c r="E7" s="36">
        <v>1600</v>
      </c>
      <c r="F7" s="41" t="str">
        <f>'[1]Deutsch BaFin'!H79</f>
        <v>4.285</v>
      </c>
      <c r="G7" s="34" t="s">
        <v>20</v>
      </c>
      <c r="H7" s="34" t="s">
        <v>21</v>
      </c>
    </row>
    <row r="8" spans="2:8" ht="15">
      <c r="B8" s="33">
        <v>43448</v>
      </c>
      <c r="C8" s="34" t="s">
        <v>97</v>
      </c>
      <c r="D8" s="34" t="s">
        <v>22</v>
      </c>
      <c r="E8" s="36">
        <v>1300</v>
      </c>
      <c r="F8" s="41" t="str">
        <f>'[1]Deutsch BaFin'!H80</f>
        <v>4.25</v>
      </c>
      <c r="G8" s="34" t="s">
        <v>20</v>
      </c>
      <c r="H8" s="34" t="s">
        <v>21</v>
      </c>
    </row>
    <row r="9" spans="2:8" ht="15">
      <c r="B9" s="33">
        <v>43448</v>
      </c>
      <c r="C9" s="34" t="s">
        <v>98</v>
      </c>
      <c r="D9" s="34" t="s">
        <v>22</v>
      </c>
      <c r="E9" s="36">
        <v>301</v>
      </c>
      <c r="F9" s="41" t="str">
        <f>'[1]Deutsch BaFin'!H81</f>
        <v>4.25</v>
      </c>
      <c r="G9" s="34" t="s">
        <v>20</v>
      </c>
      <c r="H9" s="34" t="s">
        <v>21</v>
      </c>
    </row>
    <row r="10" spans="2:8" ht="15">
      <c r="B10" s="33">
        <v>43448</v>
      </c>
      <c r="C10" s="34" t="s">
        <v>98</v>
      </c>
      <c r="D10" s="34" t="s">
        <v>22</v>
      </c>
      <c r="E10" s="36">
        <v>399</v>
      </c>
      <c r="F10" s="41" t="str">
        <f>'[1]Deutsch BaFin'!H82</f>
        <v>4.25</v>
      </c>
      <c r="G10" s="34" t="s">
        <v>20</v>
      </c>
      <c r="H10" s="34" t="s">
        <v>21</v>
      </c>
    </row>
    <row r="11" spans="2:8" ht="15">
      <c r="B11" s="33">
        <v>43448</v>
      </c>
      <c r="C11" s="34" t="s">
        <v>99</v>
      </c>
      <c r="D11" s="34" t="s">
        <v>22</v>
      </c>
      <c r="E11" s="36">
        <v>255</v>
      </c>
      <c r="F11" s="41" t="str">
        <f>'[1]Deutsch BaFin'!H83</f>
        <v>4.25</v>
      </c>
      <c r="G11" s="34" t="s">
        <v>20</v>
      </c>
      <c r="H11" s="34" t="s">
        <v>21</v>
      </c>
    </row>
    <row r="12" spans="2:8" ht="15">
      <c r="B12" s="33">
        <v>43448</v>
      </c>
      <c r="C12" s="34" t="s">
        <v>99</v>
      </c>
      <c r="D12" s="34" t="s">
        <v>22</v>
      </c>
      <c r="E12" s="36">
        <v>1745</v>
      </c>
      <c r="F12" s="41" t="str">
        <f>'[1]Deutsch BaFin'!H84</f>
        <v>4.25</v>
      </c>
      <c r="G12" s="34" t="s">
        <v>20</v>
      </c>
      <c r="H12" s="34" t="s">
        <v>21</v>
      </c>
    </row>
    <row r="13" spans="2:8" ht="15">
      <c r="B13" s="33">
        <v>43448</v>
      </c>
      <c r="C13" s="34" t="s">
        <v>100</v>
      </c>
      <c r="D13" s="34" t="s">
        <v>22</v>
      </c>
      <c r="E13" s="36">
        <v>2000</v>
      </c>
      <c r="F13" s="41" t="str">
        <f>'[1]Deutsch BaFin'!H85</f>
        <v>4.245</v>
      </c>
      <c r="G13" s="34" t="s">
        <v>20</v>
      </c>
      <c r="H13" s="34" t="s">
        <v>21</v>
      </c>
    </row>
    <row r="14" spans="2:8" ht="15">
      <c r="B14" s="33">
        <v>43448</v>
      </c>
      <c r="C14" s="34" t="s">
        <v>101</v>
      </c>
      <c r="D14" s="34" t="s">
        <v>22</v>
      </c>
      <c r="E14" s="36">
        <v>1407</v>
      </c>
      <c r="F14" s="41" t="str">
        <f>'[1]Deutsch BaFin'!H86</f>
        <v>4.23</v>
      </c>
      <c r="G14" s="34" t="s">
        <v>20</v>
      </c>
      <c r="H14" s="34" t="s">
        <v>21</v>
      </c>
    </row>
    <row r="15" spans="2:8" ht="15">
      <c r="B15" s="33">
        <v>43448</v>
      </c>
      <c r="C15" s="34" t="s">
        <v>102</v>
      </c>
      <c r="D15" s="34" t="s">
        <v>22</v>
      </c>
      <c r="E15" s="36">
        <v>334</v>
      </c>
      <c r="F15" s="41" t="str">
        <f>'[1]Deutsch BaFin'!H87</f>
        <v>4.26</v>
      </c>
      <c r="G15" s="34" t="s">
        <v>20</v>
      </c>
      <c r="H15" s="34" t="s">
        <v>21</v>
      </c>
    </row>
    <row r="16" spans="2:8" ht="15">
      <c r="B16" s="33">
        <v>43448</v>
      </c>
      <c r="C16" s="34" t="s">
        <v>103</v>
      </c>
      <c r="D16" s="34" t="s">
        <v>22</v>
      </c>
      <c r="E16" s="36">
        <v>1501</v>
      </c>
      <c r="F16" s="41" t="str">
        <f>'[1]Deutsch BaFin'!H88</f>
        <v>4.26</v>
      </c>
      <c r="G16" s="34" t="s">
        <v>20</v>
      </c>
      <c r="H16" s="34" t="s">
        <v>21</v>
      </c>
    </row>
    <row r="17" spans="2:8" ht="15">
      <c r="B17" s="33">
        <v>43448</v>
      </c>
      <c r="C17" s="34" t="s">
        <v>104</v>
      </c>
      <c r="D17" s="34" t="s">
        <v>22</v>
      </c>
      <c r="E17" s="36">
        <v>1000</v>
      </c>
      <c r="F17" s="41" t="str">
        <f>'[1]Deutsch BaFin'!H89</f>
        <v>4.265</v>
      </c>
      <c r="G17" s="34" t="s">
        <v>20</v>
      </c>
      <c r="H17" s="34" t="s">
        <v>21</v>
      </c>
    </row>
    <row r="18" spans="2:8" ht="15">
      <c r="B18" s="33">
        <v>43448</v>
      </c>
      <c r="C18" s="34" t="s">
        <v>105</v>
      </c>
      <c r="D18" s="34" t="s">
        <v>22</v>
      </c>
      <c r="E18" s="36">
        <v>593</v>
      </c>
      <c r="F18" s="41" t="str">
        <f>'[1]Deutsch BaFin'!H90</f>
        <v>4.275</v>
      </c>
      <c r="G18" s="34" t="s">
        <v>20</v>
      </c>
      <c r="H18" s="34" t="s">
        <v>21</v>
      </c>
    </row>
    <row r="19" spans="2:8" ht="15">
      <c r="B19" s="33">
        <v>43448</v>
      </c>
      <c r="C19" s="34" t="s">
        <v>106</v>
      </c>
      <c r="D19" s="34" t="s">
        <v>22</v>
      </c>
      <c r="E19" s="36">
        <v>1000</v>
      </c>
      <c r="F19" s="41" t="str">
        <f>'[1]Deutsch BaFin'!H91</f>
        <v>4.28</v>
      </c>
      <c r="G19" s="34" t="s">
        <v>20</v>
      </c>
      <c r="H19" s="34" t="s">
        <v>21</v>
      </c>
    </row>
    <row r="20" spans="2:8" ht="15">
      <c r="B20" s="33">
        <v>43448</v>
      </c>
      <c r="C20" s="34" t="s">
        <v>107</v>
      </c>
      <c r="D20" s="34" t="s">
        <v>22</v>
      </c>
      <c r="E20" s="36">
        <v>559</v>
      </c>
      <c r="F20" s="41" t="str">
        <f>'[1]Deutsch BaFin'!H92</f>
        <v>4.27</v>
      </c>
      <c r="G20" s="34" t="s">
        <v>20</v>
      </c>
      <c r="H20" s="34" t="s">
        <v>21</v>
      </c>
    </row>
    <row r="21" spans="2:8" ht="15">
      <c r="B21" s="33">
        <v>43448</v>
      </c>
      <c r="C21" s="34" t="s">
        <v>108</v>
      </c>
      <c r="D21" s="34" t="s">
        <v>22</v>
      </c>
      <c r="E21" s="36">
        <v>1000</v>
      </c>
      <c r="F21" s="41" t="str">
        <f>'[1]Deutsch BaFin'!H93</f>
        <v>4.295</v>
      </c>
      <c r="G21" s="34" t="s">
        <v>20</v>
      </c>
      <c r="H21" s="34" t="s">
        <v>21</v>
      </c>
    </row>
    <row r="22" spans="2:8" ht="15">
      <c r="B22" s="33">
        <v>43448</v>
      </c>
      <c r="C22" s="34" t="s">
        <v>109</v>
      </c>
      <c r="D22" s="34" t="s">
        <v>22</v>
      </c>
      <c r="E22" s="36">
        <v>441</v>
      </c>
      <c r="F22" s="41" t="str">
        <f>'[1]Deutsch BaFin'!H94</f>
        <v>4.27</v>
      </c>
      <c r="G22" s="34" t="s">
        <v>20</v>
      </c>
      <c r="H22" s="34" t="s">
        <v>21</v>
      </c>
    </row>
    <row r="23" spans="2:8" ht="15">
      <c r="B23" s="33">
        <v>43448</v>
      </c>
      <c r="C23" s="34" t="s">
        <v>110</v>
      </c>
      <c r="D23" s="34" t="s">
        <v>22</v>
      </c>
      <c r="E23" s="36">
        <v>704</v>
      </c>
      <c r="F23" s="41" t="str">
        <f>'[1]Deutsch BaFin'!H95</f>
        <v>4.285</v>
      </c>
      <c r="G23" s="34" t="s">
        <v>20</v>
      </c>
      <c r="H23" s="34" t="s">
        <v>21</v>
      </c>
    </row>
    <row r="24" spans="2:8" ht="15">
      <c r="B24" s="33">
        <v>43448</v>
      </c>
      <c r="C24" s="34" t="s">
        <v>110</v>
      </c>
      <c r="D24" s="34" t="s">
        <v>22</v>
      </c>
      <c r="E24" s="36">
        <v>1296</v>
      </c>
      <c r="F24" s="41" t="str">
        <f>'[1]Deutsch BaFin'!H96</f>
        <v>4.285</v>
      </c>
      <c r="G24" s="34" t="s">
        <v>20</v>
      </c>
      <c r="H24" s="34" t="s">
        <v>21</v>
      </c>
    </row>
    <row r="25" spans="2:8" ht="15">
      <c r="B25" s="33">
        <v>43448</v>
      </c>
      <c r="C25" s="34" t="s">
        <v>111</v>
      </c>
      <c r="D25" s="34" t="s">
        <v>22</v>
      </c>
      <c r="E25" s="36">
        <v>536</v>
      </c>
      <c r="F25" s="41" t="str">
        <f>'[1]Deutsch BaFin'!H97</f>
        <v>4.27</v>
      </c>
      <c r="G25" s="34" t="s">
        <v>20</v>
      </c>
      <c r="H25" s="34" t="s">
        <v>21</v>
      </c>
    </row>
    <row r="26" spans="2:8" ht="15">
      <c r="B26" s="33">
        <v>43448</v>
      </c>
      <c r="C26" s="34" t="s">
        <v>112</v>
      </c>
      <c r="D26" s="34" t="s">
        <v>22</v>
      </c>
      <c r="E26" s="36">
        <v>464</v>
      </c>
      <c r="F26" s="41" t="str">
        <f>'[1]Deutsch BaFin'!H98</f>
        <v>4.27</v>
      </c>
      <c r="G26" s="34" t="s">
        <v>20</v>
      </c>
      <c r="H26" s="34" t="s">
        <v>21</v>
      </c>
    </row>
    <row r="27" spans="2:8" ht="15">
      <c r="B27" s="33">
        <v>43448</v>
      </c>
      <c r="C27" s="34" t="s">
        <v>113</v>
      </c>
      <c r="D27" s="34" t="s">
        <v>22</v>
      </c>
      <c r="E27" s="36">
        <v>165</v>
      </c>
      <c r="F27" s="41" t="str">
        <f>'[1]Deutsch BaFin'!H99</f>
        <v>4.27</v>
      </c>
      <c r="G27" s="34" t="s">
        <v>20</v>
      </c>
      <c r="H27" s="34" t="s">
        <v>21</v>
      </c>
    </row>
    <row r="28" spans="2:8" ht="15">
      <c r="B28" s="33">
        <v>43448</v>
      </c>
      <c r="C28" s="34" t="s">
        <v>114</v>
      </c>
      <c r="D28" s="34" t="s">
        <v>22</v>
      </c>
      <c r="E28" s="36">
        <v>66</v>
      </c>
      <c r="F28" s="41" t="str">
        <f>'[1]Deutsch BaFin'!H100</f>
        <v>4.275</v>
      </c>
      <c r="G28" s="34" t="s">
        <v>20</v>
      </c>
      <c r="H28" s="34" t="s">
        <v>21</v>
      </c>
    </row>
    <row r="29" spans="2:8" ht="15">
      <c r="B29" s="33">
        <v>43448</v>
      </c>
      <c r="C29" s="34" t="s">
        <v>114</v>
      </c>
      <c r="D29" s="34" t="s">
        <v>22</v>
      </c>
      <c r="E29" s="36">
        <v>410</v>
      </c>
      <c r="F29" s="41" t="str">
        <f>'[1]Deutsch BaFin'!H101</f>
        <v>4.275</v>
      </c>
      <c r="G29" s="34" t="s">
        <v>20</v>
      </c>
      <c r="H29" s="34" t="s">
        <v>21</v>
      </c>
    </row>
    <row r="30" spans="2:8" ht="15">
      <c r="B30" s="33">
        <v>43448</v>
      </c>
      <c r="C30" s="34" t="s">
        <v>115</v>
      </c>
      <c r="D30" s="34" t="s">
        <v>22</v>
      </c>
      <c r="E30" s="36">
        <v>524</v>
      </c>
      <c r="F30" s="41" t="str">
        <f>'[1]Deutsch BaFin'!H102</f>
        <v>4.275</v>
      </c>
      <c r="G30" s="34" t="s">
        <v>20</v>
      </c>
      <c r="H30" s="34" t="s">
        <v>21</v>
      </c>
    </row>
    <row r="31" ht="15.75" thickBot="1"/>
    <row r="32" spans="1:8" ht="15.75" thickBot="1">
      <c r="A32" s="11" t="s">
        <v>23</v>
      </c>
      <c r="B32" s="24"/>
      <c r="C32" s="24"/>
      <c r="D32" s="26" t="s">
        <v>61</v>
      </c>
      <c r="E32" s="27">
        <f>SUM(E2:E30)</f>
        <v>24000</v>
      </c>
      <c r="F32" s="28">
        <v>4.2675</v>
      </c>
      <c r="G32" s="25" t="s">
        <v>20</v>
      </c>
      <c r="H32" s="25" t="s">
        <v>21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Trunk, Angelika</cp:lastModifiedBy>
  <dcterms:created xsi:type="dcterms:W3CDTF">2018-01-24T12:41:00Z</dcterms:created>
  <dcterms:modified xsi:type="dcterms:W3CDTF">2018-12-18T15:48:54Z</dcterms:modified>
  <cp:category/>
  <cp:version/>
  <cp:contentType/>
  <cp:contentStatus/>
</cp:coreProperties>
</file>